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W:\AA_QUOTES\Budget Quotes_Price Lists\"/>
    </mc:Choice>
  </mc:AlternateContent>
  <xr:revisionPtr revIDLastSave="0" documentId="13_ncr:1_{778B6F31-8D70-40AE-B6B5-3951E375E517}" xr6:coauthVersionLast="47" xr6:coauthVersionMax="47" xr10:uidLastSave="{00000000-0000-0000-0000-000000000000}"/>
  <bookViews>
    <workbookView xWindow="-5220" yWindow="-16320" windowWidth="29040" windowHeight="15840" activeTab="1" xr2:uid="{00000000-000D-0000-FFFF-FFFF00000000}"/>
  </bookViews>
  <sheets>
    <sheet name="Individual Tables" sheetId="4" r:id="rId1"/>
    <sheet name="Individual Chairs " sheetId="3" r:id="rId2"/>
    <sheet name="Sets" sheetId="1" r:id="rId3"/>
  </sheets>
  <definedNames>
    <definedName name="ColumnTitle1" localSheetId="1">Quotation4[[#Headers],[Quantity]]</definedName>
    <definedName name="ColumnTitle1" localSheetId="0">Quotation45[[#Headers],[Quantity]]</definedName>
    <definedName name="ColumnTitle1">Quotation[[#Headers],[Quantity]]</definedName>
    <definedName name="ColumnTitleRegion1..B11.1" localSheetId="1">'Individual Chairs '!#REF!</definedName>
    <definedName name="ColumnTitleRegion1..B11.1" localSheetId="0">'Individual Tables'!#REF!</definedName>
    <definedName name="ColumnTitleRegion1..B11.1">Sets!#REF!</definedName>
    <definedName name="ColumnTitleRegion2..G14.1" localSheetId="1">'Individual Chairs '!$E$7</definedName>
    <definedName name="ColumnTitleRegion2..G14.1" localSheetId="0">'Individual Tables'!$E$3</definedName>
    <definedName name="ColumnTitleRegion2..G14.1">Sets!$E$5</definedName>
    <definedName name="_xlnm.Print_Area" localSheetId="1">'Individual Chairs '!$A$1:$F$43</definedName>
    <definedName name="_xlnm.Print_Area" localSheetId="0">'Individual Tables'!$A$1:$H$39</definedName>
    <definedName name="_xlnm.Print_Area" localSheetId="2">Sets!$A$1:$G$31</definedName>
    <definedName name="_xlnm.Print_Titles" localSheetId="1">'Individual Chairs '!$10:$10</definedName>
    <definedName name="_xlnm.Print_Titles" localSheetId="0">'Individual Tables'!$6:$6</definedName>
    <definedName name="_xlnm.Print_Titles" localSheetId="2">Sets!$8:$8</definedName>
    <definedName name="RowTitleRegion1..G4" localSheetId="1">'Individual Chairs '!#REF!</definedName>
    <definedName name="RowTitleRegion1..G4" localSheetId="0">'Individual Tables'!#REF!</definedName>
    <definedName name="RowTitleRegion1..G4">Sets!#REF!</definedName>
    <definedName name="RowTitleRegion2..G7" localSheetId="1">'Individual Chairs '!#REF!</definedName>
    <definedName name="RowTitleRegion2..G7" localSheetId="0">'Individual Tables'!#REF!</definedName>
    <definedName name="RowTitleRegion2..G7">Sets!#REF!</definedName>
    <definedName name="RowTitleRegion3..D12" localSheetId="1">'Individual Chairs '!#REF!</definedName>
    <definedName name="RowTitleRegion3..D12" localSheetId="0">'Individual Tables'!#REF!</definedName>
    <definedName name="RowTitleRegion3..D12">Sets!#REF!</definedName>
    <definedName name="RowTitleRegion4..G26" localSheetId="1">'Individual Chairs '!#REF!</definedName>
    <definedName name="RowTitleRegion4..G26" localSheetId="0">'Individual Tables'!#REF!</definedName>
    <definedName name="RowTitleRegion4..G26">Sets!#REF!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" l="1"/>
  <c r="G25" i="3"/>
  <c r="G21" i="3"/>
  <c r="G20" i="3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7" i="4"/>
  <c r="G12" i="3"/>
  <c r="G13" i="3"/>
  <c r="G14" i="3"/>
  <c r="G15" i="3"/>
  <c r="G16" i="3"/>
  <c r="G17" i="3"/>
  <c r="G18" i="3"/>
  <c r="G19" i="3"/>
  <c r="G22" i="3"/>
  <c r="G23" i="3"/>
  <c r="G24" i="3"/>
  <c r="G27" i="3"/>
  <c r="G28" i="3"/>
  <c r="G29" i="3"/>
  <c r="G30" i="3"/>
  <c r="G31" i="3"/>
  <c r="G11" i="3"/>
  <c r="G13" i="1"/>
  <c r="G14" i="1"/>
  <c r="G10" i="1"/>
  <c r="G9" i="1" l="1"/>
  <c r="G11" i="1"/>
  <c r="G12" i="1"/>
  <c r="G15" i="1"/>
  <c r="G16" i="1"/>
  <c r="G17" i="1"/>
  <c r="G18" i="1"/>
  <c r="G19" i="1"/>
  <c r="H2" i="4" l="1"/>
  <c r="G2" i="3"/>
  <c r="G28" i="4" l="1"/>
  <c r="G30" i="4" s="1"/>
  <c r="G31" i="4" s="1"/>
  <c r="G32" i="4" s="1"/>
  <c r="G32" i="3"/>
  <c r="G34" i="3" s="1"/>
  <c r="G35" i="3" s="1"/>
  <c r="G36" i="3" s="1"/>
  <c r="G20" i="1"/>
  <c r="G22" i="1" l="1"/>
  <c r="G23" i="1" l="1"/>
  <c r="G24" i="1" s="1"/>
  <c r="G2" i="1"/>
</calcChain>
</file>

<file path=xl/sharedStrings.xml><?xml version="1.0" encoding="utf-8"?>
<sst xmlns="http://schemas.openxmlformats.org/spreadsheetml/2006/main" count="119" uniqueCount="81">
  <si>
    <t>Comfort for every body</t>
  </si>
  <si>
    <t>Wentworth Care Furniture Pty Ltd</t>
  </si>
  <si>
    <t>P:  03 9408 9710
E:  info@wentworthcare.com.au</t>
  </si>
  <si>
    <t xml:space="preserve">Date:  </t>
  </si>
  <si>
    <t xml:space="preserve">Quote number: </t>
  </si>
  <si>
    <t>ABN 30 613 921 154</t>
  </si>
  <si>
    <t>Lead Time</t>
  </si>
  <si>
    <t>Quantity</t>
  </si>
  <si>
    <t>Item Code</t>
  </si>
  <si>
    <t>Description</t>
  </si>
  <si>
    <t>Image</t>
  </si>
  <si>
    <t>Comments/Notes:</t>
  </si>
  <si>
    <t>Total Amount</t>
  </si>
  <si>
    <t>Total</t>
  </si>
  <si>
    <t>GST</t>
  </si>
  <si>
    <t>Total Incl GST</t>
  </si>
  <si>
    <t>Total Cubic M</t>
  </si>
  <si>
    <t>More products available</t>
  </si>
  <si>
    <t>BUDGET</t>
  </si>
  <si>
    <t>Ask for a rate to your location</t>
  </si>
  <si>
    <t>Cubic Metre Freight rate</t>
  </si>
  <si>
    <t xml:space="preserve">Freight (TBA) </t>
  </si>
  <si>
    <t>You can update the numbers in these columns</t>
  </si>
  <si>
    <t xml:space="preserve">Artemis Chair </t>
  </si>
  <si>
    <r>
      <rPr>
        <b/>
        <sz val="10"/>
        <rFont val="Arial Nova"/>
        <family val="2"/>
      </rPr>
      <t>Capri Chair</t>
    </r>
    <r>
      <rPr>
        <sz val="10"/>
        <rFont val="Arial Nova"/>
        <family val="2"/>
      </rPr>
      <t xml:space="preserve">
</t>
    </r>
  </si>
  <si>
    <r>
      <t>Pacific Armchair</t>
    </r>
    <r>
      <rPr>
        <sz val="10"/>
        <rFont val="Arial Nova"/>
        <family val="2"/>
      </rPr>
      <t xml:space="preserve">
</t>
    </r>
  </si>
  <si>
    <t>Price List Outdoor Chairs</t>
  </si>
  <si>
    <t>Price List Outdoor Tables</t>
  </si>
  <si>
    <t>November 
Price</t>
  </si>
  <si>
    <t>Ibiza 80 Table</t>
  </si>
  <si>
    <t>Ibiza 140 Table</t>
  </si>
  <si>
    <t>Ibiza 180 Table</t>
  </si>
  <si>
    <t>Air 80 Table</t>
  </si>
  <si>
    <t>Air 140 Table</t>
  </si>
  <si>
    <t>Air 180 Table</t>
  </si>
  <si>
    <t>Tequila Table</t>
  </si>
  <si>
    <t>Tequila Side Table</t>
  </si>
  <si>
    <r>
      <t xml:space="preserve">Bali Table
</t>
    </r>
    <r>
      <rPr>
        <sz val="10"/>
        <rFont val="Arial Nova"/>
        <family val="2"/>
      </rPr>
      <t>940 x 940</t>
    </r>
  </si>
  <si>
    <t>Sky Chair</t>
  </si>
  <si>
    <t xml:space="preserve">Liverpool 9 Pce Dining Set - Rectangle
</t>
  </si>
  <si>
    <t xml:space="preserve">Liverpool 9 Pce Dining Set - Square
</t>
  </si>
  <si>
    <r>
      <t xml:space="preserve">Liverpool 7 Pce Dining Set
</t>
    </r>
    <r>
      <rPr>
        <sz val="10"/>
        <rFont val="Arial Nova"/>
        <family val="2"/>
      </rPr>
      <t>Natural nut brown wicker, charcoal cushion &amp; clear glass
Or natural nut brown wicker, beige cushion &amp; clear glass 
2x armchair: W71xD80xH80 cm
1x 3-seater sofa: W192xD80xH80 cm
1x coffee table: L120xW60xH47 cm
1x ottoman: L60xW46xH40cm</t>
    </r>
  </si>
  <si>
    <r>
      <t xml:space="preserve">Liverpool 5 Pce Lounge Set
</t>
    </r>
    <r>
      <rPr>
        <sz val="10"/>
        <rFont val="Arial Nova"/>
        <family val="2"/>
      </rPr>
      <t>Natural nut brown wicker, charcoal cushion &amp; clear glass
Or natural nut brown wicker, beige cushion &amp; clear glass 
6x chair: W60xD65xH82 cm
1x table: L180xW100xH75 cm</t>
    </r>
    <r>
      <rPr>
        <b/>
        <sz val="10"/>
        <rFont val="Arial Nova"/>
        <family val="2"/>
      </rPr>
      <t xml:space="preserve">
</t>
    </r>
  </si>
  <si>
    <r>
      <t xml:space="preserve">Rosebud 4 pce Balcony Set
</t>
    </r>
    <r>
      <rPr>
        <sz val="10"/>
        <rFont val="Arial Nova"/>
        <family val="2"/>
      </rPr>
      <t xml:space="preserve">
</t>
    </r>
    <r>
      <rPr>
        <b/>
        <sz val="10"/>
        <rFont val="Arial Nova"/>
        <family val="2"/>
      </rPr>
      <t>Brown Wicker</t>
    </r>
    <r>
      <rPr>
        <sz val="10"/>
        <rFont val="Arial Nova"/>
        <family val="2"/>
      </rPr>
      <t xml:space="preserve">
2x armchair: W64xD80xH102 cm
1x side table: dia.60xH45 cm
1x ottoman: L60xW50xH40 cm</t>
    </r>
  </si>
  <si>
    <t>Price List Outdoor Packages</t>
  </si>
  <si>
    <t>Price</t>
  </si>
  <si>
    <r>
      <rPr>
        <b/>
        <sz val="10"/>
        <rFont val="Arial Nova"/>
        <family val="2"/>
      </rPr>
      <t xml:space="preserve">Ares Chair </t>
    </r>
    <r>
      <rPr>
        <sz val="10"/>
        <rFont val="Arial Nova"/>
        <family val="2"/>
      </rPr>
      <t xml:space="preserve">
</t>
    </r>
  </si>
  <si>
    <r>
      <t>Aruba with cushion</t>
    </r>
    <r>
      <rPr>
        <sz val="10"/>
        <rFont val="Arial Nova"/>
        <family val="2"/>
      </rPr>
      <t xml:space="preserve">
(Cushions add $55)</t>
    </r>
  </si>
  <si>
    <r>
      <t xml:space="preserve">Panama Chair
</t>
    </r>
    <r>
      <rPr>
        <sz val="10"/>
        <rFont val="Arial Nova"/>
        <family val="2"/>
      </rPr>
      <t>(cushions add $55)</t>
    </r>
  </si>
  <si>
    <t xml:space="preserve">Ibiza Chair
</t>
  </si>
  <si>
    <r>
      <t xml:space="preserve">California Chair with cushion
</t>
    </r>
    <r>
      <rPr>
        <sz val="10"/>
        <rFont val="Arial Nova"/>
        <family val="2"/>
      </rPr>
      <t>(Cushions add $55)</t>
    </r>
  </si>
  <si>
    <t>Atlanta Dining Chair</t>
  </si>
  <si>
    <t>Atlanta Round Table</t>
  </si>
  <si>
    <r>
      <t xml:space="preserve">Timmi Dining Chair
</t>
    </r>
    <r>
      <rPr>
        <sz val="10"/>
        <rFont val="Arial Nova"/>
        <family val="2"/>
      </rPr>
      <t>Powder-coated aluminium frame / Olefin rope /
Texteline seat / Teak armrest
56.5x62x82cm</t>
    </r>
  </si>
  <si>
    <r>
      <t xml:space="preserve">Timmi Dining Chair with cushion
</t>
    </r>
    <r>
      <rPr>
        <sz val="10"/>
        <rFont val="Arial Nova"/>
        <family val="2"/>
      </rPr>
      <t>Powder-coated aluminium frame / Olefin rope /
Texteline seat / Teak armrest
56.5x62x82cm</t>
    </r>
  </si>
  <si>
    <r>
      <t xml:space="preserve">Axis Extendable Dining Table
</t>
    </r>
    <r>
      <rPr>
        <sz val="10"/>
        <rFont val="Arial Nova"/>
        <family val="2"/>
      </rPr>
      <t>Powder-coated aluminium frame / Teak top
200/260/320x100x76cm</t>
    </r>
  </si>
  <si>
    <r>
      <t xml:space="preserve">Axis Dining Table
</t>
    </r>
    <r>
      <rPr>
        <sz val="10"/>
        <rFont val="Arial Nova"/>
        <family val="2"/>
      </rPr>
      <t>Powder-coated aluminium frame / Teak top
160x90x76cm</t>
    </r>
  </si>
  <si>
    <r>
      <t xml:space="preserve">Pier Dining Chair with cushion
</t>
    </r>
    <r>
      <rPr>
        <sz val="10"/>
        <rFont val="Arial Nova"/>
        <family val="2"/>
      </rPr>
      <t>The Pier dining chair features a minimal design with its one-piece backrest and slim legs. Available with teak or texteline seat and two frame colours, it is an elegant fit with a variety of tables and outdoor settings.Seat height: 45 cm</t>
    </r>
  </si>
  <si>
    <r>
      <t xml:space="preserve">Liverpool Lounge
</t>
    </r>
    <r>
      <rPr>
        <sz val="10"/>
        <rFont val="Arial Nova"/>
        <family val="2"/>
      </rPr>
      <t xml:space="preserve">Natural nut brown wicker, charcoal or beige cushion
W60xD65xH82 cm
</t>
    </r>
  </si>
  <si>
    <r>
      <t xml:space="preserve">Liverpool Dining
</t>
    </r>
    <r>
      <rPr>
        <sz val="10"/>
        <rFont val="Arial Nova"/>
        <family val="2"/>
      </rPr>
      <t>Natural nut brown wicker, charcoal or beige cushion
W60xD71.5xH82 cm</t>
    </r>
  </si>
  <si>
    <r>
      <t xml:space="preserve">Rosebud Armchair
</t>
    </r>
    <r>
      <rPr>
        <sz val="10"/>
        <rFont val="Arial Nova"/>
        <family val="2"/>
      </rPr>
      <t xml:space="preserve">Nut Brown or Shell White
</t>
    </r>
  </si>
  <si>
    <t xml:space="preserve">Tequila with cushion 
</t>
  </si>
  <si>
    <t xml:space="preserve">Tequila Sofa with cushion
</t>
  </si>
  <si>
    <r>
      <t xml:space="preserve">Rosebud 4 pce Balcony Set
White shell 
</t>
    </r>
    <r>
      <rPr>
        <sz val="10"/>
        <rFont val="Arial Nova"/>
        <family val="2"/>
      </rPr>
      <t>2x armchair: W64xD80xH102 cm
1x side table: dia.60xH45 cm
1x ottoman: L60xW50xH40 cm</t>
    </r>
  </si>
  <si>
    <r>
      <t xml:space="preserve">Rosebud 4 pce Lounge Setting with Two Seater
White shell or Nut Brown
</t>
    </r>
    <r>
      <rPr>
        <sz val="10"/>
        <rFont val="Arial Nova"/>
        <family val="2"/>
      </rPr>
      <t xml:space="preserve">2x armchair: W64xD80xH102 cm
1x Table
1x Two Seater </t>
    </r>
  </si>
  <si>
    <r>
      <t xml:space="preserve">Rosebud 4 pce Lounge Setting with Three Seater
White shell or Nut Brown
</t>
    </r>
    <r>
      <rPr>
        <sz val="10"/>
        <rFont val="Arial Nova"/>
        <family val="2"/>
      </rPr>
      <t xml:space="preserve">2x armchair: W64xD80xH102 cm
1x Table
1x Three Seater </t>
    </r>
  </si>
  <si>
    <r>
      <t xml:space="preserve">Winchelsea Balcony Set, , Light Brown Wicker and beige cushion
</t>
    </r>
    <r>
      <rPr>
        <sz val="10"/>
        <rFont val="Arial Nova"/>
        <family val="2"/>
      </rPr>
      <t xml:space="preserve">
</t>
    </r>
    <r>
      <rPr>
        <b/>
        <sz val="10"/>
        <rFont val="Arial Nova"/>
        <family val="2"/>
      </rPr>
      <t>Brown Wicker</t>
    </r>
    <r>
      <rPr>
        <sz val="10"/>
        <rFont val="Arial Nova"/>
        <family val="2"/>
      </rPr>
      <t xml:space="preserve">
2x armchair: W62xD74xH89 cm
1x side table:45 / 40 x H30cm
</t>
    </r>
  </si>
  <si>
    <r>
      <t>Liverpool 3 Pce Balcony Set</t>
    </r>
    <r>
      <rPr>
        <sz val="10"/>
        <rFont val="Arial Nova"/>
        <family val="2"/>
      </rPr>
      <t xml:space="preserve">
2x chair: W60xD65xH82 cm
1x side table: L46xW46xH48 cm</t>
    </r>
  </si>
  <si>
    <t>Rosebud Seat Raiser</t>
  </si>
  <si>
    <t>Seat Raiser</t>
  </si>
  <si>
    <r>
      <t xml:space="preserve">Tahiti Table
</t>
    </r>
    <r>
      <rPr>
        <sz val="10"/>
        <rFont val="Arial Nova"/>
        <family val="2"/>
      </rPr>
      <t>1800 x 940</t>
    </r>
  </si>
  <si>
    <r>
      <t xml:space="preserve">Ares Table 80
</t>
    </r>
    <r>
      <rPr>
        <sz val="10"/>
        <rFont val="Arial Nova"/>
        <family val="2"/>
      </rPr>
      <t>80 x 80</t>
    </r>
  </si>
  <si>
    <r>
      <t xml:space="preserve">Ares Table 140
</t>
    </r>
    <r>
      <rPr>
        <sz val="10"/>
        <rFont val="Arial Nova"/>
        <family val="2"/>
      </rPr>
      <t>140 x 80</t>
    </r>
  </si>
  <si>
    <r>
      <t xml:space="preserve">Orlando 80
</t>
    </r>
    <r>
      <rPr>
        <sz val="10"/>
        <rFont val="Arial Nova"/>
        <family val="2"/>
      </rPr>
      <t>80 x 80</t>
    </r>
  </si>
  <si>
    <r>
      <t xml:space="preserve">Orlando 140
</t>
    </r>
    <r>
      <rPr>
        <sz val="10"/>
        <rFont val="Arial Nova"/>
        <family val="2"/>
      </rPr>
      <t>140 x 80</t>
    </r>
  </si>
  <si>
    <r>
      <t xml:space="preserve">Vegas Extension Table
</t>
    </r>
    <r>
      <rPr>
        <sz val="10"/>
        <rFont val="Arial Nova"/>
        <family val="2"/>
      </rPr>
      <t>100/140</t>
    </r>
  </si>
  <si>
    <r>
      <t xml:space="preserve">Vegas Extension Table
</t>
    </r>
    <r>
      <rPr>
        <sz val="10"/>
        <rFont val="Arial Nova"/>
        <family val="2"/>
      </rPr>
      <t>180/220</t>
    </r>
  </si>
  <si>
    <r>
      <t xml:space="preserve">Vegas Extension Table
</t>
    </r>
    <r>
      <rPr>
        <sz val="10"/>
        <rFont val="Arial Nova"/>
        <family val="2"/>
      </rPr>
      <t>260/300</t>
    </r>
  </si>
  <si>
    <t xml:space="preserve">Atlanta Dining Table
L220 x W100 x H75 cm
</t>
  </si>
  <si>
    <r>
      <t xml:space="preserve">Rosebud 2 Seater
</t>
    </r>
    <r>
      <rPr>
        <sz val="10"/>
        <rFont val="Arial Nova"/>
        <family val="2"/>
      </rPr>
      <t xml:space="preserve">Nut Brown or Shell White
</t>
    </r>
  </si>
  <si>
    <r>
      <t xml:space="preserve">Rosebud 3 Seater
</t>
    </r>
    <r>
      <rPr>
        <sz val="10"/>
        <rFont val="Arial Nova"/>
        <family val="2"/>
      </rPr>
      <t xml:space="preserve">Nut Brown or Shell White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</si>
</sst>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[&lt;=9999999]###\-####;\(###\)\ ###\-####"/>
  </numFmts>
  <fonts count="23" x14ac:knownFonts="1">
    <font>
      <sz val="11"/>
      <name val="Arial"/>
      <family val="2"/>
      <scheme val="minor"/>
    </font>
    <font>
      <b/>
      <sz val="10"/>
      <name val="Arial"/>
      <family val="2"/>
    </font>
    <font>
      <sz val="28"/>
      <color theme="1" tint="0.499984740745262"/>
      <name val="Arial"/>
      <family val="2"/>
      <scheme val="major"/>
    </font>
    <font>
      <sz val="11"/>
      <name val="Arial"/>
      <family val="2"/>
      <scheme val="minor"/>
    </font>
    <font>
      <b/>
      <sz val="18"/>
      <color theme="1" tint="0.2499465926084170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0"/>
      <name val="Arial"/>
      <family val="2"/>
    </font>
    <font>
      <sz val="9"/>
      <name val="Arial"/>
      <family val="2"/>
      <scheme val="minor"/>
    </font>
    <font>
      <sz val="12"/>
      <name val="Calibri"/>
      <family val="2"/>
    </font>
    <font>
      <sz val="11"/>
      <color theme="1" tint="0.34998626667073579"/>
      <name val="Arial"/>
      <family val="2"/>
      <scheme val="minor"/>
    </font>
    <font>
      <sz val="12"/>
      <color theme="1" tint="0.34998626667073579"/>
      <name val="Calibri"/>
      <family val="2"/>
    </font>
    <font>
      <sz val="26"/>
      <color theme="1" tint="0.499984740745262"/>
      <name val="Arial"/>
      <family val="2"/>
      <scheme val="major"/>
    </font>
    <font>
      <b/>
      <sz val="10"/>
      <color theme="1" tint="0.24994659260841701"/>
      <name val="Arial"/>
      <family val="2"/>
      <scheme val="minor"/>
    </font>
    <font>
      <b/>
      <sz val="10"/>
      <name val="Arial Nova"/>
      <family val="2"/>
    </font>
    <font>
      <sz val="10"/>
      <name val="Arial Nova"/>
      <family val="2"/>
    </font>
    <font>
      <b/>
      <sz val="9"/>
      <color theme="1" tint="0.34998626667073579"/>
      <name val="Arial Nova"/>
      <family val="2"/>
    </font>
    <font>
      <i/>
      <sz val="12"/>
      <color theme="6" tint="-0.249977111117893"/>
      <name val="Arial Nova"/>
      <family val="2"/>
    </font>
    <font>
      <sz val="12"/>
      <color theme="6" tint="-0.249977111117893"/>
      <name val="Arial Nova"/>
      <family val="2"/>
    </font>
    <font>
      <sz val="9"/>
      <color theme="1" tint="0.34998626667073579"/>
      <name val="Arial"/>
      <family val="2"/>
      <scheme val="minor"/>
    </font>
    <font>
      <sz val="9"/>
      <color theme="1" tint="0.34998626667073579"/>
      <name val="Arial Nova"/>
      <family val="2"/>
    </font>
    <font>
      <sz val="20"/>
      <color theme="1" tint="0.499984740745262"/>
      <name val="Arial"/>
      <family val="2"/>
      <scheme val="maj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horizontal="left" vertical="center" wrapText="1"/>
    </xf>
    <xf numFmtId="3" fontId="3" fillId="0" borderId="0" applyFont="0" applyFill="0" applyBorder="0">
      <alignment horizontal="center" vertical="center"/>
    </xf>
    <xf numFmtId="164" fontId="7" fillId="0" borderId="0" applyFont="0" applyFill="0" applyBorder="0" applyProtection="0">
      <alignment horizontal="right" vertical="center"/>
    </xf>
    <xf numFmtId="10" fontId="7" fillId="0" borderId="0" applyFont="0" applyFill="0" applyBorder="0" applyProtection="0">
      <alignment horizontal="right" vertical="center"/>
    </xf>
    <xf numFmtId="0" fontId="2" fillId="0" borderId="0">
      <alignment horizontal="right"/>
    </xf>
    <xf numFmtId="0" fontId="4" fillId="0" borderId="0"/>
    <xf numFmtId="0" fontId="6" fillId="0" borderId="0">
      <alignment horizontal="right"/>
    </xf>
    <xf numFmtId="0" fontId="5" fillId="0" borderId="0">
      <alignment vertical="top"/>
    </xf>
    <xf numFmtId="0" fontId="5" fillId="0" borderId="0">
      <alignment horizontal="right" vertical="center"/>
    </xf>
    <xf numFmtId="0" fontId="3" fillId="0" borderId="1">
      <alignment horizontal="center" vertical="center" wrapText="1"/>
    </xf>
    <xf numFmtId="0" fontId="5" fillId="0" borderId="0">
      <alignment horizontal="center" wrapText="1"/>
    </xf>
    <xf numFmtId="0" fontId="6" fillId="0" borderId="0">
      <alignment horizontal="left" vertical="top" wrapText="1"/>
    </xf>
    <xf numFmtId="0" fontId="3" fillId="0" borderId="0">
      <alignment horizontal="right" vertical="center" indent="1"/>
    </xf>
    <xf numFmtId="165" fontId="3" fillId="0" borderId="0" applyFont="0" applyFill="0" applyBorder="0">
      <alignment horizontal="left" vertical="top"/>
    </xf>
    <xf numFmtId="0" fontId="5" fillId="0" borderId="0">
      <alignment horizontal="right"/>
    </xf>
    <xf numFmtId="0" fontId="3" fillId="2" borderId="1">
      <alignment horizontal="center" vertical="center"/>
    </xf>
    <xf numFmtId="49" fontId="3" fillId="0" borderId="0" applyFont="0" applyFill="0" applyBorder="0">
      <alignment horizontal="center" vertical="center" wrapText="1"/>
    </xf>
    <xf numFmtId="0" fontId="3" fillId="0" borderId="2" applyNumberFormat="0" applyFont="0" applyFill="0" applyAlignment="0">
      <alignment horizontal="left" vertical="center" wrapText="1"/>
    </xf>
    <xf numFmtId="14" fontId="3" fillId="0" borderId="0" applyFont="0" applyFill="0" applyBorder="0">
      <alignment horizontal="center" vertical="center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14" fontId="3" fillId="0" borderId="0">
      <alignment horizontal="left"/>
    </xf>
    <xf numFmtId="0" fontId="3" fillId="0" borderId="0" applyNumberFormat="0" applyFont="0" applyFill="0" applyBorder="0">
      <alignment horizontal="left" wrapText="1"/>
    </xf>
  </cellStyleXfs>
  <cellXfs count="57">
    <xf numFmtId="0" fontId="0" fillId="0" borderId="0" xfId="0">
      <alignment horizontal="left" vertical="center" wrapText="1"/>
    </xf>
    <xf numFmtId="0" fontId="6" fillId="0" borderId="0" xfId="11" applyAlignment="1">
      <alignment horizontal="left" vertical="center" wrapText="1"/>
    </xf>
    <xf numFmtId="0" fontId="13" fillId="0" borderId="0" xfId="5" applyFont="1" applyAlignment="1">
      <alignment vertical="center" wrapText="1"/>
    </xf>
    <xf numFmtId="0" fontId="13" fillId="0" borderId="0" xfId="5" applyFont="1" applyAlignment="1">
      <alignment vertical="center"/>
    </xf>
    <xf numFmtId="0" fontId="12" fillId="0" borderId="0" xfId="4" applyFont="1" applyAlignment="1">
      <alignment horizontal="left" vertical="center"/>
    </xf>
    <xf numFmtId="2" fontId="0" fillId="0" borderId="0" xfId="0" applyNumberFormat="1">
      <alignment horizontal="left" vertical="center" wrapText="1"/>
    </xf>
    <xf numFmtId="0" fontId="14" fillId="0" borderId="0" xfId="14" applyFont="1" applyAlignment="1">
      <alignment horizontal="right" vertical="center"/>
    </xf>
    <xf numFmtId="14" fontId="15" fillId="0" borderId="0" xfId="21" applyFont="1" applyAlignment="1">
      <alignment horizontal="left" vertical="center"/>
    </xf>
    <xf numFmtId="0" fontId="17" fillId="0" borderId="0" xfId="11" applyFont="1" applyAlignment="1">
      <alignment horizontal="left" vertical="center" wrapText="1"/>
    </xf>
    <xf numFmtId="0" fontId="18" fillId="0" borderId="0" xfId="0" applyFont="1">
      <alignment horizontal="left" vertical="center" wrapText="1"/>
    </xf>
    <xf numFmtId="49" fontId="15" fillId="0" borderId="0" xfId="0" applyNumberFormat="1" applyFont="1" applyProtection="1">
      <alignment horizontal="left" vertical="center" wrapText="1"/>
      <protection locked="0"/>
    </xf>
    <xf numFmtId="0" fontId="15" fillId="0" borderId="0" xfId="0" applyFo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2" borderId="1" xfId="15" applyFont="1">
      <alignment horizontal="center" vertical="center"/>
    </xf>
    <xf numFmtId="0" fontId="15" fillId="2" borderId="1" xfId="15" applyFont="1" applyAlignment="1">
      <alignment horizontal="center" vertical="center" wrapText="1"/>
    </xf>
    <xf numFmtId="2" fontId="0" fillId="0" borderId="3" xfId="0" applyNumberFormat="1" applyBorder="1">
      <alignment horizontal="left" vertical="center" wrapText="1"/>
    </xf>
    <xf numFmtId="164" fontId="0" fillId="4" borderId="3" xfId="2" applyFont="1" applyFill="1" applyBorder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5" fillId="4" borderId="3" xfId="1" applyFont="1" applyFill="1" applyBorder="1">
      <alignment horizontal="center" vertical="center"/>
    </xf>
    <xf numFmtId="0" fontId="15" fillId="0" borderId="3" xfId="0" applyFont="1" applyBorder="1">
      <alignment horizontal="left" vertical="center" wrapText="1"/>
    </xf>
    <xf numFmtId="0" fontId="14" fillId="0" borderId="3" xfId="0" applyFont="1" applyBorder="1">
      <alignment horizontal="left" vertical="center" wrapText="1"/>
    </xf>
    <xf numFmtId="164" fontId="15" fillId="0" borderId="3" xfId="2" applyFont="1" applyFill="1" applyBorder="1">
      <alignment horizontal="right" vertical="center"/>
    </xf>
    <xf numFmtId="0" fontId="15" fillId="0" borderId="3" xfId="19" applyFont="1" applyBorder="1">
      <alignment horizontal="left" vertical="center" wrapText="1"/>
    </xf>
    <xf numFmtId="2" fontId="15" fillId="0" borderId="1" xfId="2" applyNumberFormat="1" applyFont="1" applyBorder="1">
      <alignment horizontal="right" vertical="center"/>
    </xf>
    <xf numFmtId="164" fontId="15" fillId="2" borderId="1" xfId="2" applyFont="1" applyFill="1" applyBorder="1">
      <alignment horizontal="right" vertical="center"/>
    </xf>
    <xf numFmtId="0" fontId="14" fillId="0" borderId="0" xfId="0" applyFont="1">
      <alignment horizontal="left" vertical="center" wrapText="1"/>
    </xf>
    <xf numFmtId="164" fontId="14" fillId="0" borderId="0" xfId="0" applyNumberFormat="1" applyFont="1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5" fillId="3" borderId="0" xfId="0" applyFont="1" applyFill="1">
      <alignment horizontal="left" vertical="center" wrapText="1"/>
    </xf>
    <xf numFmtId="0" fontId="19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2" fontId="8" fillId="0" borderId="0" xfId="0" applyNumberFormat="1" applyFont="1">
      <alignment horizontal="left" vertical="center" wrapText="1"/>
    </xf>
    <xf numFmtId="0" fontId="10" fillId="0" borderId="0" xfId="0" applyFont="1">
      <alignment horizontal="left" vertical="center" wrapText="1"/>
    </xf>
    <xf numFmtId="0" fontId="11" fillId="0" borderId="0" xfId="10" applyFont="1" applyAlignment="1">
      <alignment horizontal="left" vertical="center" wrapText="1"/>
    </xf>
    <xf numFmtId="0" fontId="9" fillId="0" borderId="0" xfId="10" applyFont="1" applyAlignment="1">
      <alignment horizontal="left" vertical="center" wrapText="1"/>
    </xf>
    <xf numFmtId="0" fontId="21" fillId="0" borderId="0" xfId="4" applyFont="1" applyAlignment="1">
      <alignment horizontal="right" vertical="center"/>
    </xf>
    <xf numFmtId="0" fontId="21" fillId="0" borderId="0" xfId="4" applyFont="1" applyAlignment="1">
      <alignment vertical="center"/>
    </xf>
    <xf numFmtId="0" fontId="0" fillId="0" borderId="3" xfId="0" applyBorder="1">
      <alignment horizontal="left" vertical="center" wrapText="1"/>
    </xf>
    <xf numFmtId="0" fontId="11" fillId="0" borderId="0" xfId="10" applyFont="1" applyAlignment="1">
      <alignment horizontal="left" vertical="center" wrapText="1"/>
    </xf>
    <xf numFmtId="0" fontId="5" fillId="0" borderId="0" xfId="7" applyAlignment="1">
      <alignment horizontal="left" vertical="center" wrapText="1"/>
    </xf>
    <xf numFmtId="0" fontId="0" fillId="0" borderId="0" xfId="0">
      <alignment horizontal="left" vertical="center" wrapText="1"/>
    </xf>
    <xf numFmtId="0" fontId="14" fillId="0" borderId="0" xfId="7" applyFont="1" applyAlignment="1">
      <alignment vertical="center"/>
    </xf>
    <xf numFmtId="0" fontId="16" fillId="0" borderId="0" xfId="10" applyFont="1" applyAlignment="1">
      <alignment horizontal="left" vertical="center" wrapText="1"/>
    </xf>
    <xf numFmtId="0" fontId="20" fillId="0" borderId="0" xfId="10" applyFont="1" applyAlignment="1">
      <alignment horizontal="left" vertical="center" wrapText="1"/>
    </xf>
    <xf numFmtId="0" fontId="21" fillId="0" borderId="0" xfId="4" applyFont="1" applyAlignment="1">
      <alignment horizontal="right" vertical="center"/>
    </xf>
    <xf numFmtId="0" fontId="17" fillId="0" borderId="0" xfId="11" applyFont="1" applyAlignment="1">
      <alignment horizontal="left" vertical="center" wrapText="1"/>
    </xf>
    <xf numFmtId="0" fontId="18" fillId="0" borderId="0" xfId="0" applyFont="1">
      <alignment horizontal="left" vertical="center" wrapText="1"/>
    </xf>
    <xf numFmtId="0" fontId="14" fillId="4" borderId="0" xfId="7" applyFont="1" applyFill="1" applyAlignment="1">
      <alignment horizontal="center" vertical="center" wrapText="1"/>
    </xf>
    <xf numFmtId="0" fontId="15" fillId="0" borderId="0" xfId="15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horizontal="left" vertical="center" wrapText="1"/>
    </xf>
    <xf numFmtId="0" fontId="12" fillId="0" borderId="0" xfId="4" applyFont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</cellXfs>
  <cellStyles count="23">
    <cellStyle name="Comma" xfId="1" builtinId="3" customBuiltin="1"/>
    <cellStyle name="Currency" xfId="2" builtinId="4" customBuiltin="1"/>
    <cellStyle name="Custom Field" xfId="17" xr:uid="{00000000-0005-0000-0000-000002000000}"/>
    <cellStyle name="Date" xfId="21" xr:uid="{00000000-0005-0000-0000-000003000000}"/>
    <cellStyle name="Date label" xfId="14" xr:uid="{00000000-0005-0000-0000-000004000000}"/>
    <cellStyle name="Explanatory Text" xfId="11" builtinId="53" customBuiltin="1"/>
    <cellStyle name="Followed Hyperlink" xfId="20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9" builtinId="8" customBuiltin="1"/>
    <cellStyle name="Input" xfId="9" builtinId="20" customBuiltin="1"/>
    <cellStyle name="Name" xfId="22" xr:uid="{00000000-0005-0000-0000-00000D000000}"/>
    <cellStyle name="Normal" xfId="0" builtinId="0" customBuiltin="1"/>
    <cellStyle name="Note" xfId="10" builtinId="10" customBuiltin="1"/>
    <cellStyle name="Percent" xfId="3" builtinId="5" customBuiltin="1"/>
    <cellStyle name="Phone" xfId="13" xr:uid="{00000000-0005-0000-0000-000011000000}"/>
    <cellStyle name="Shipping Date" xfId="18" xr:uid="{00000000-0005-0000-0000-000012000000}"/>
    <cellStyle name="Shipping Details" xfId="15" xr:uid="{00000000-0005-0000-0000-000013000000}"/>
    <cellStyle name="Taxable?" xfId="16" xr:uid="{00000000-0005-0000-0000-000014000000}"/>
    <cellStyle name="Title" xfId="4" builtinId="15" customBuiltin="1"/>
    <cellStyle name="Total" xfId="12" builtinId="25" customBuiltin="1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solid">
          <fgColor indexed="64"/>
          <bgColor rgb="FFFFFF0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solid">
          <fgColor indexed="64"/>
          <bgColor rgb="FFFFFF0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fill>
        <patternFill patternType="solid">
          <fgColor indexed="64"/>
          <bgColor rgb="FFFFFF0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 Nova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diagonalUp="0" diagonalDown="0">
        <left/>
        <right/>
        <top style="thin">
          <color theme="0" tint="-0.34998626667073579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Price quote with tax calculation" defaultPivotStyle="PivotStyleLight16">
    <tableStyle name="Price quote with tax calculation" pivot="0" count="5" xr9:uid="{00000000-0011-0000-FFFF-FFFF00000000}">
      <tableStyleElement type="wholeTable" dxfId="37"/>
      <tableStyleElement type="headerRow" dxfId="36"/>
      <tableStyleElement type="totalRow" dxfId="35"/>
      <tableStyleElement type="lastColumn" dxfId="34"/>
      <tableStyleElement type="lastTotalCell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8E4E8"/>
      <rgbColor rgb="0099CCFF"/>
      <rgbColor rgb="00EAEAEA"/>
      <rgbColor rgb="00CC99FF"/>
      <rgbColor rgb="00F1F2D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4.png"/><Relationship Id="rId18" Type="http://schemas.openxmlformats.org/officeDocument/2006/relationships/image" Target="../media/image39.jpeg"/><Relationship Id="rId3" Type="http://schemas.openxmlformats.org/officeDocument/2006/relationships/image" Target="../media/image1.png"/><Relationship Id="rId21" Type="http://schemas.openxmlformats.org/officeDocument/2006/relationships/image" Target="../media/image42.jpe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" Type="http://schemas.openxmlformats.org/officeDocument/2006/relationships/image" Target="../media/image24.JPG"/><Relationship Id="rId16" Type="http://schemas.openxmlformats.org/officeDocument/2006/relationships/image" Target="../media/image37.png"/><Relationship Id="rId20" Type="http://schemas.openxmlformats.org/officeDocument/2006/relationships/image" Target="../media/image41.jpeg"/><Relationship Id="rId1" Type="http://schemas.openxmlformats.org/officeDocument/2006/relationships/image" Target="../media/image23.jpe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5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10" Type="http://schemas.openxmlformats.org/officeDocument/2006/relationships/image" Target="../media/image31.png"/><Relationship Id="rId19" Type="http://schemas.openxmlformats.org/officeDocument/2006/relationships/image" Target="../media/image40.jpe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3" Type="http://schemas.openxmlformats.org/officeDocument/2006/relationships/image" Target="../media/image48.png"/><Relationship Id="rId7" Type="http://schemas.openxmlformats.org/officeDocument/2006/relationships/image" Target="../media/image34.png"/><Relationship Id="rId12" Type="http://schemas.openxmlformats.org/officeDocument/2006/relationships/image" Target="../media/image56.png"/><Relationship Id="rId2" Type="http://schemas.openxmlformats.org/officeDocument/2006/relationships/image" Target="../media/image47.png"/><Relationship Id="rId1" Type="http://schemas.openxmlformats.org/officeDocument/2006/relationships/image" Target="../media/image46.jpeg"/><Relationship Id="rId6" Type="http://schemas.openxmlformats.org/officeDocument/2006/relationships/image" Target="../media/image51.png"/><Relationship Id="rId11" Type="http://schemas.openxmlformats.org/officeDocument/2006/relationships/image" Target="../media/image55.png"/><Relationship Id="rId5" Type="http://schemas.openxmlformats.org/officeDocument/2006/relationships/image" Target="../media/image50.png"/><Relationship Id="rId10" Type="http://schemas.openxmlformats.org/officeDocument/2006/relationships/image" Target="../media/image54.png"/><Relationship Id="rId4" Type="http://schemas.openxmlformats.org/officeDocument/2006/relationships/image" Target="../media/image49.png"/><Relationship Id="rId9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158750</xdr:colOff>
      <xdr:row>2</xdr:row>
      <xdr:rowOff>46839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F3324-1BF3-426C-A32F-B123A60E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83" y="0"/>
          <a:ext cx="3259667" cy="925256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264584</xdr:colOff>
      <xdr:row>6</xdr:row>
      <xdr:rowOff>24889</xdr:rowOff>
    </xdr:from>
    <xdr:to>
      <xdr:col>4</xdr:col>
      <xdr:colOff>1735667</xdr:colOff>
      <xdr:row>6</xdr:row>
      <xdr:rowOff>1301171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72BC17-6C62-472D-8EFF-B5B34F0E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6584" y="4692139"/>
          <a:ext cx="1471083" cy="1276282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550334</xdr:colOff>
      <xdr:row>15</xdr:row>
      <xdr:rowOff>48516</xdr:rowOff>
    </xdr:from>
    <xdr:to>
      <xdr:col>4</xdr:col>
      <xdr:colOff>1778000</xdr:colOff>
      <xdr:row>15</xdr:row>
      <xdr:rowOff>1311060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C94C21-9D14-42DD-913D-2D11579F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2334" y="6081016"/>
          <a:ext cx="1227666" cy="1262544"/>
        </a:xfrm>
        <a:prstGeom prst="rect">
          <a:avLst/>
        </a:prstGeom>
      </xdr:spPr>
    </xdr:pic>
    <xdr:clientData/>
  </xdr:twoCellAnchor>
  <xdr:twoCellAnchor editAs="oneCell">
    <xdr:from>
      <xdr:col>4</xdr:col>
      <xdr:colOff>306917</xdr:colOff>
      <xdr:row>16</xdr:row>
      <xdr:rowOff>95250</xdr:rowOff>
    </xdr:from>
    <xdr:to>
      <xdr:col>4</xdr:col>
      <xdr:colOff>2116441</xdr:colOff>
      <xdr:row>16</xdr:row>
      <xdr:rowOff>1247631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90155F-DA00-420D-9199-EB03F586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8917" y="7493000"/>
          <a:ext cx="1809524" cy="1152381"/>
        </a:xfrm>
        <a:prstGeom prst="rect">
          <a:avLst/>
        </a:prstGeom>
      </xdr:spPr>
    </xdr:pic>
    <xdr:clientData/>
  </xdr:twoCellAnchor>
  <xdr:twoCellAnchor editAs="oneCell">
    <xdr:from>
      <xdr:col>4</xdr:col>
      <xdr:colOff>433917</xdr:colOff>
      <xdr:row>18</xdr:row>
      <xdr:rowOff>127000</xdr:rowOff>
    </xdr:from>
    <xdr:to>
      <xdr:col>4</xdr:col>
      <xdr:colOff>1761164</xdr:colOff>
      <xdr:row>18</xdr:row>
      <xdr:rowOff>1272964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3D67A18-F0AF-48C3-BA3C-B0F0663D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35917" y="10255250"/>
          <a:ext cx="1327247" cy="1145964"/>
        </a:xfrm>
        <a:prstGeom prst="rect">
          <a:avLst/>
        </a:prstGeom>
      </xdr:spPr>
    </xdr:pic>
    <xdr:clientData/>
  </xdr:twoCellAnchor>
  <xdr:twoCellAnchor editAs="oneCell">
    <xdr:from>
      <xdr:col>4</xdr:col>
      <xdr:colOff>296333</xdr:colOff>
      <xdr:row>19</xdr:row>
      <xdr:rowOff>95250</xdr:rowOff>
    </xdr:from>
    <xdr:to>
      <xdr:col>4</xdr:col>
      <xdr:colOff>2229666</xdr:colOff>
      <xdr:row>19</xdr:row>
      <xdr:rowOff>1304774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A6049E1-EEFF-4CD0-96EC-2342B636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98333" y="11588750"/>
          <a:ext cx="1933333" cy="12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433917</xdr:colOff>
      <xdr:row>20</xdr:row>
      <xdr:rowOff>158750</xdr:rowOff>
    </xdr:from>
    <xdr:to>
      <xdr:col>4</xdr:col>
      <xdr:colOff>2224393</xdr:colOff>
      <xdr:row>20</xdr:row>
      <xdr:rowOff>1225417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3F560E-A9DF-49F0-ABA1-4E0C409C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35917" y="13017500"/>
          <a:ext cx="1790476" cy="10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243416</xdr:colOff>
      <xdr:row>21</xdr:row>
      <xdr:rowOff>113656</xdr:rowOff>
    </xdr:from>
    <xdr:to>
      <xdr:col>4</xdr:col>
      <xdr:colOff>1862667</xdr:colOff>
      <xdr:row>21</xdr:row>
      <xdr:rowOff>1277239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15A77B0-192E-4AB4-823D-BA9A73093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45416" y="29355406"/>
          <a:ext cx="1619251" cy="1163583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391584</xdr:colOff>
      <xdr:row>22</xdr:row>
      <xdr:rowOff>108876</xdr:rowOff>
    </xdr:from>
    <xdr:to>
      <xdr:col>4</xdr:col>
      <xdr:colOff>1735667</xdr:colOff>
      <xdr:row>22</xdr:row>
      <xdr:rowOff>1311083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A2E2ED2-5DE3-4874-B850-5BD7F084C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93584" y="30715876"/>
          <a:ext cx="1344083" cy="120220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17</xdr:row>
      <xdr:rowOff>52916</xdr:rowOff>
    </xdr:from>
    <xdr:to>
      <xdr:col>4</xdr:col>
      <xdr:colOff>2200024</xdr:colOff>
      <xdr:row>17</xdr:row>
      <xdr:rowOff>1091011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29E7ECFA-7C94-4714-B73D-FDCCDD2A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2500" y="8815916"/>
          <a:ext cx="2009524" cy="1038095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27</xdr:row>
      <xdr:rowOff>169333</xdr:rowOff>
    </xdr:from>
    <xdr:to>
      <xdr:col>4</xdr:col>
      <xdr:colOff>1330325</xdr:colOff>
      <xdr:row>31</xdr:row>
      <xdr:rowOff>143934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F29B36-DC65-4AED-B1BB-71511C14BE56}"/>
            </a:ext>
          </a:extLst>
        </xdr:cNvPr>
        <xdr:cNvSpPr txBox="1"/>
      </xdr:nvSpPr>
      <xdr:spPr>
        <a:xfrm>
          <a:off x="232833" y="31136166"/>
          <a:ext cx="4399492" cy="958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latin typeface="Arial Nova" panose="020B0504020202020204" pitchFamily="34" charset="0"/>
            </a:rPr>
            <a:t>Standard</a:t>
          </a:r>
          <a:r>
            <a:rPr lang="en-AU" sz="1000" b="1" baseline="0">
              <a:latin typeface="Arial Nova" panose="020B0504020202020204" pitchFamily="34" charset="0"/>
            </a:rPr>
            <a:t> Terms: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30% deposit, balance 7 days from invoice unless otherwise agreed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This q</a:t>
          </a:r>
          <a:r>
            <a:rPr lang="en-AU" sz="1000">
              <a:latin typeface="Arial Nova" panose="020B0504020202020204" pitchFamily="34" charset="0"/>
            </a:rPr>
            <a:t>uote is valid for 30 days</a:t>
          </a:r>
        </a:p>
        <a:p>
          <a:r>
            <a:rPr lang="en-AU" sz="1000">
              <a:latin typeface="Arial Nova" panose="020B0504020202020204" pitchFamily="34" charset="0"/>
            </a:rPr>
            <a:t>- Prices</a:t>
          </a:r>
          <a:r>
            <a:rPr lang="en-AU" sz="1000" baseline="0">
              <a:latin typeface="Arial Nova" panose="020B0504020202020204" pitchFamily="34" charset="0"/>
            </a:rPr>
            <a:t> subject to change - this is a budget quote only.</a:t>
          </a:r>
        </a:p>
        <a:p>
          <a:r>
            <a:rPr lang="en-AU" sz="1000" baseline="0">
              <a:latin typeface="Arial Nova" panose="020B0504020202020204" pitchFamily="34" charset="0"/>
            </a:rPr>
            <a:t>- Freight will be quoted when qty's known</a:t>
          </a:r>
          <a:endParaRPr lang="en-AU" sz="1000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4</xdr:col>
      <xdr:colOff>264584</xdr:colOff>
      <xdr:row>7</xdr:row>
      <xdr:rowOff>158750</xdr:rowOff>
    </xdr:from>
    <xdr:to>
      <xdr:col>4</xdr:col>
      <xdr:colOff>2180167</xdr:colOff>
      <xdr:row>7</xdr:row>
      <xdr:rowOff>1270001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C71C84-293A-4310-930A-E733ECF90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12178" r="7310" b="7904"/>
        <a:stretch/>
      </xdr:blipFill>
      <xdr:spPr>
        <a:xfrm>
          <a:off x="3566584" y="3820583"/>
          <a:ext cx="1915583" cy="1111251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243416</xdr:colOff>
      <xdr:row>9</xdr:row>
      <xdr:rowOff>52918</xdr:rowOff>
    </xdr:from>
    <xdr:to>
      <xdr:col>4</xdr:col>
      <xdr:colOff>2338654</xdr:colOff>
      <xdr:row>9</xdr:row>
      <xdr:rowOff>1344084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B9E3103-DE6F-45F3-94AA-3CA701758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7500" b="9328"/>
        <a:stretch/>
      </xdr:blipFill>
      <xdr:spPr>
        <a:xfrm>
          <a:off x="3545416" y="6445251"/>
          <a:ext cx="2095238" cy="1291166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423334</xdr:colOff>
      <xdr:row>8</xdr:row>
      <xdr:rowOff>37350</xdr:rowOff>
    </xdr:from>
    <xdr:to>
      <xdr:col>4</xdr:col>
      <xdr:colOff>1675681</xdr:colOff>
      <xdr:row>8</xdr:row>
      <xdr:rowOff>1185334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89B422B-6AA0-4A46-AE69-F49AE478F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25334" y="5064433"/>
          <a:ext cx="1252347" cy="1147984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444501</xdr:colOff>
      <xdr:row>10</xdr:row>
      <xdr:rowOff>116417</xdr:rowOff>
    </xdr:from>
    <xdr:to>
      <xdr:col>4</xdr:col>
      <xdr:colOff>1714501</xdr:colOff>
      <xdr:row>10</xdr:row>
      <xdr:rowOff>1319925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FFA7C20-7327-42CA-8635-306DC2F0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46501" y="7874000"/>
          <a:ext cx="1270000" cy="1203508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243417</xdr:colOff>
      <xdr:row>11</xdr:row>
      <xdr:rowOff>54577</xdr:rowOff>
    </xdr:from>
    <xdr:to>
      <xdr:col>4</xdr:col>
      <xdr:colOff>1968613</xdr:colOff>
      <xdr:row>11</xdr:row>
      <xdr:rowOff>1213290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DF0A2A1-92BA-435D-B47E-D3FC6EA62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45417" y="9177410"/>
          <a:ext cx="1725196" cy="1158713"/>
        </a:xfrm>
        <a:prstGeom prst="rect">
          <a:avLst/>
        </a:prstGeom>
      </xdr:spPr>
    </xdr:pic>
    <xdr:clientData/>
  </xdr:twoCellAnchor>
  <xdr:twoCellAnchor editAs="oneCell">
    <xdr:from>
      <xdr:col>4</xdr:col>
      <xdr:colOff>402168</xdr:colOff>
      <xdr:row>12</xdr:row>
      <xdr:rowOff>86327</xdr:rowOff>
    </xdr:from>
    <xdr:to>
      <xdr:col>4</xdr:col>
      <xdr:colOff>1989667</xdr:colOff>
      <xdr:row>12</xdr:row>
      <xdr:rowOff>1286632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84ADA6B-F219-4C75-9984-BF61A981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04168" y="10574410"/>
          <a:ext cx="1587499" cy="1200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116419</xdr:colOff>
      <xdr:row>13</xdr:row>
      <xdr:rowOff>125731</xdr:rowOff>
    </xdr:from>
    <xdr:to>
      <xdr:col>4</xdr:col>
      <xdr:colOff>2275417</xdr:colOff>
      <xdr:row>13</xdr:row>
      <xdr:rowOff>1260589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A81D4E9-C973-43AA-B182-399BB4A0E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18419" y="11979064"/>
          <a:ext cx="2158998" cy="1134858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116417</xdr:colOff>
      <xdr:row>14</xdr:row>
      <xdr:rowOff>139244</xdr:rowOff>
    </xdr:from>
    <xdr:to>
      <xdr:col>4</xdr:col>
      <xdr:colOff>2497667</xdr:colOff>
      <xdr:row>14</xdr:row>
      <xdr:rowOff>1229455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CB5ADEA-2EC6-442F-AE1E-65E27DA2B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18417" y="13357827"/>
          <a:ext cx="2381250" cy="1090211"/>
        </a:xfrm>
        <a:prstGeom prst="rect">
          <a:avLst/>
        </a:prstGeom>
      </xdr:spPr>
    </xdr:pic>
    <xdr:clientData/>
  </xdr:twoCellAnchor>
  <xdr:twoCellAnchor editAs="oneCell">
    <xdr:from>
      <xdr:col>4</xdr:col>
      <xdr:colOff>806451</xdr:colOff>
      <xdr:row>23</xdr:row>
      <xdr:rowOff>84666</xdr:rowOff>
    </xdr:from>
    <xdr:to>
      <xdr:col>4</xdr:col>
      <xdr:colOff>2086379</xdr:colOff>
      <xdr:row>23</xdr:row>
      <xdr:rowOff>1103335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4586D0-93D1-4340-B2AB-ADF8EA897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108451" y="25590499"/>
          <a:ext cx="1279928" cy="1018669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349251</xdr:colOff>
      <xdr:row>24</xdr:row>
      <xdr:rowOff>129117</xdr:rowOff>
    </xdr:from>
    <xdr:to>
      <xdr:col>4</xdr:col>
      <xdr:colOff>2073276</xdr:colOff>
      <xdr:row>24</xdr:row>
      <xdr:rowOff>1075923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FE275B-C84B-4E19-B040-AD4E3F30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51251" y="27000200"/>
          <a:ext cx="1724025" cy="946806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349251</xdr:colOff>
      <xdr:row>25</xdr:row>
      <xdr:rowOff>211666</xdr:rowOff>
    </xdr:from>
    <xdr:to>
      <xdr:col>4</xdr:col>
      <xdr:colOff>2093067</xdr:colOff>
      <xdr:row>25</xdr:row>
      <xdr:rowOff>1230841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1115EDE-C657-4B13-865D-F6D20C79E7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8" t="22655" r="7093" b="11199"/>
        <a:stretch/>
      </xdr:blipFill>
      <xdr:spPr bwMode="auto">
        <a:xfrm>
          <a:off x="3651251" y="28447999"/>
          <a:ext cx="1743816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349250</xdr:colOff>
      <xdr:row>26</xdr:row>
      <xdr:rowOff>227541</xdr:rowOff>
    </xdr:from>
    <xdr:to>
      <xdr:col>4</xdr:col>
      <xdr:colOff>2044701</xdr:colOff>
      <xdr:row>26</xdr:row>
      <xdr:rowOff>1093960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E26ABFB-7CB8-44E4-A3F0-C4706B9299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5" t="36293" r="19374" b="21410"/>
        <a:stretch/>
      </xdr:blipFill>
      <xdr:spPr bwMode="auto">
        <a:xfrm>
          <a:off x="3651250" y="29829124"/>
          <a:ext cx="1695451" cy="86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68999</xdr:colOff>
      <xdr:row>18</xdr:row>
      <xdr:rowOff>60211</xdr:rowOff>
    </xdr:from>
    <xdr:to>
      <xdr:col>4</xdr:col>
      <xdr:colOff>1365250</xdr:colOff>
      <xdr:row>18</xdr:row>
      <xdr:rowOff>1662849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E4E7EF-DDE8-4EAC-8F46-AA8CD63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832" y="29566544"/>
          <a:ext cx="1296251" cy="1602638"/>
        </a:xfrm>
        <a:prstGeom prst="rect">
          <a:avLst/>
        </a:prstGeom>
      </xdr:spPr>
    </xdr:pic>
    <xdr:clientData/>
  </xdr:twoCellAnchor>
  <xdr:twoCellAnchor editAs="oneCell">
    <xdr:from>
      <xdr:col>4</xdr:col>
      <xdr:colOff>412748</xdr:colOff>
      <xdr:row>12</xdr:row>
      <xdr:rowOff>47754</xdr:rowOff>
    </xdr:from>
    <xdr:to>
      <xdr:col>4</xdr:col>
      <xdr:colOff>1227667</xdr:colOff>
      <xdr:row>12</xdr:row>
      <xdr:rowOff>1125323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C5A6FA2-6BB9-4415-8BAC-8AB3950A5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60" r="50850"/>
        <a:stretch/>
      </xdr:blipFill>
      <xdr:spPr>
        <a:xfrm>
          <a:off x="3439581" y="13478004"/>
          <a:ext cx="814919" cy="1077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3</xdr:col>
      <xdr:colOff>2319005</xdr:colOff>
      <xdr:row>2</xdr:row>
      <xdr:rowOff>277629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59A7239-511A-456E-8734-28175F75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0"/>
          <a:ext cx="3737172" cy="1060796"/>
        </a:xfrm>
        <a:prstGeom prst="rect">
          <a:avLst/>
        </a:prstGeom>
      </xdr:spPr>
    </xdr:pic>
    <xdr:clientData/>
  </xdr:twoCellAnchor>
  <xdr:twoCellAnchor editAs="oneCell">
    <xdr:from>
      <xdr:col>4</xdr:col>
      <xdr:colOff>306918</xdr:colOff>
      <xdr:row>11</xdr:row>
      <xdr:rowOff>73151</xdr:rowOff>
    </xdr:from>
    <xdr:to>
      <xdr:col>4</xdr:col>
      <xdr:colOff>1331504</xdr:colOff>
      <xdr:row>11</xdr:row>
      <xdr:rowOff>1238251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A9D685-153E-4BA1-9240-6D57FCD5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3751" y="12339234"/>
          <a:ext cx="1024586" cy="1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391583</xdr:colOff>
      <xdr:row>14</xdr:row>
      <xdr:rowOff>52917</xdr:rowOff>
    </xdr:from>
    <xdr:to>
      <xdr:col>4</xdr:col>
      <xdr:colOff>1524759</xdr:colOff>
      <xdr:row>14</xdr:row>
      <xdr:rowOff>1471083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1B68F0B-9019-477A-AFC2-24EE88BD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03750" y="8710084"/>
          <a:ext cx="1133176" cy="141816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15</xdr:row>
      <xdr:rowOff>52918</xdr:rowOff>
    </xdr:from>
    <xdr:to>
      <xdr:col>4</xdr:col>
      <xdr:colOff>1545167</xdr:colOff>
      <xdr:row>15</xdr:row>
      <xdr:rowOff>1377659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D012D47-832E-493F-A9C9-8494D605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93167" y="10234085"/>
          <a:ext cx="1164167" cy="1324741"/>
        </a:xfrm>
        <a:prstGeom prst="rect">
          <a:avLst/>
        </a:prstGeom>
      </xdr:spPr>
    </xdr:pic>
    <xdr:clientData/>
  </xdr:twoCellAnchor>
  <xdr:twoCellAnchor editAs="oneCell">
    <xdr:from>
      <xdr:col>4</xdr:col>
      <xdr:colOff>306916</xdr:colOff>
      <xdr:row>16</xdr:row>
      <xdr:rowOff>95251</xdr:rowOff>
    </xdr:from>
    <xdr:to>
      <xdr:col>4</xdr:col>
      <xdr:colOff>1598083</xdr:colOff>
      <xdr:row>16</xdr:row>
      <xdr:rowOff>1646276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DD6CF88-60B9-4061-9EFD-BDA6B88D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19083" y="11779251"/>
          <a:ext cx="1291167" cy="1551025"/>
        </a:xfrm>
        <a:prstGeom prst="rect">
          <a:avLst/>
        </a:prstGeom>
      </xdr:spPr>
    </xdr:pic>
    <xdr:clientData/>
  </xdr:twoCellAnchor>
  <xdr:twoCellAnchor editAs="oneCell">
    <xdr:from>
      <xdr:col>4</xdr:col>
      <xdr:colOff>370417</xdr:colOff>
      <xdr:row>13</xdr:row>
      <xdr:rowOff>31750</xdr:rowOff>
    </xdr:from>
    <xdr:to>
      <xdr:col>4</xdr:col>
      <xdr:colOff>1280584</xdr:colOff>
      <xdr:row>14</xdr:row>
      <xdr:rowOff>5032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0A2D700-0C9D-4D08-AAAF-1283C49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97250" y="14266333"/>
          <a:ext cx="910167" cy="1253866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211667</xdr:colOff>
      <xdr:row>17</xdr:row>
      <xdr:rowOff>63500</xdr:rowOff>
    </xdr:from>
    <xdr:to>
      <xdr:col>4</xdr:col>
      <xdr:colOff>1504684</xdr:colOff>
      <xdr:row>17</xdr:row>
      <xdr:rowOff>1344084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1F36B51-80DE-466F-A654-DFEA2D9C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0" y="22309667"/>
          <a:ext cx="1293017" cy="1280584"/>
        </a:xfrm>
        <a:prstGeom prst="rect">
          <a:avLst/>
        </a:prstGeom>
      </xdr:spPr>
    </xdr:pic>
    <xdr:clientData/>
  </xdr:twoCellAnchor>
  <xdr:twoCellAnchor editAs="oneCell">
    <xdr:from>
      <xdr:col>4</xdr:col>
      <xdr:colOff>275166</xdr:colOff>
      <xdr:row>10</xdr:row>
      <xdr:rowOff>63499</xdr:rowOff>
    </xdr:from>
    <xdr:to>
      <xdr:col>4</xdr:col>
      <xdr:colOff>1206499</xdr:colOff>
      <xdr:row>10</xdr:row>
      <xdr:rowOff>1326428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ABDD45C-5A0E-4D47-8F84-0FA2E7AA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1999" y="12329582"/>
          <a:ext cx="931333" cy="1262929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31</xdr:row>
      <xdr:rowOff>126999</xdr:rowOff>
    </xdr:from>
    <xdr:to>
      <xdr:col>4</xdr:col>
      <xdr:colOff>1531409</xdr:colOff>
      <xdr:row>35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0A8B18-3C5F-4F50-B041-DEFEE66DEFB1}"/>
            </a:ext>
          </a:extLst>
        </xdr:cNvPr>
        <xdr:cNvSpPr txBox="1"/>
      </xdr:nvSpPr>
      <xdr:spPr>
        <a:xfrm>
          <a:off x="158750" y="25802166"/>
          <a:ext cx="4399492" cy="958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latin typeface="Arial Nova" panose="020B0504020202020204" pitchFamily="34" charset="0"/>
            </a:rPr>
            <a:t>Standard</a:t>
          </a:r>
          <a:r>
            <a:rPr lang="en-AU" sz="1000" b="1" baseline="0">
              <a:latin typeface="Arial Nova" panose="020B0504020202020204" pitchFamily="34" charset="0"/>
            </a:rPr>
            <a:t> Terms: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30% deposit, balance 7 days from invoice unless otherwise agreed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This q</a:t>
          </a:r>
          <a:r>
            <a:rPr lang="en-AU" sz="1000">
              <a:latin typeface="Arial Nova" panose="020B0504020202020204" pitchFamily="34" charset="0"/>
            </a:rPr>
            <a:t>uote is valid for 30 days</a:t>
          </a:r>
        </a:p>
        <a:p>
          <a:r>
            <a:rPr lang="en-AU" sz="1000">
              <a:latin typeface="Arial Nova" panose="020B0504020202020204" pitchFamily="34" charset="0"/>
            </a:rPr>
            <a:t>- Prices</a:t>
          </a:r>
          <a:r>
            <a:rPr lang="en-AU" sz="1000" baseline="0">
              <a:latin typeface="Arial Nova" panose="020B0504020202020204" pitchFamily="34" charset="0"/>
            </a:rPr>
            <a:t> subject to change - this is a budget quote only.</a:t>
          </a:r>
        </a:p>
        <a:p>
          <a:r>
            <a:rPr lang="en-AU" sz="1000" baseline="0">
              <a:latin typeface="Arial Nova" panose="020B0504020202020204" pitchFamily="34" charset="0"/>
            </a:rPr>
            <a:t>- Freight will be quoted when qty's known</a:t>
          </a:r>
          <a:endParaRPr lang="en-AU" sz="1000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4</xdr:col>
      <xdr:colOff>179917</xdr:colOff>
      <xdr:row>22</xdr:row>
      <xdr:rowOff>116060</xdr:rowOff>
    </xdr:from>
    <xdr:to>
      <xdr:col>4</xdr:col>
      <xdr:colOff>1629834</xdr:colOff>
      <xdr:row>22</xdr:row>
      <xdr:rowOff>1703560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916A722-EDA1-405F-0CE3-6C05DE04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92084" y="18414643"/>
          <a:ext cx="1449917" cy="1587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21</xdr:row>
      <xdr:rowOff>84666</xdr:rowOff>
    </xdr:from>
    <xdr:to>
      <xdr:col>4</xdr:col>
      <xdr:colOff>1492043</xdr:colOff>
      <xdr:row>21</xdr:row>
      <xdr:rowOff>1608667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4AC96B6-D627-DB8A-2B9B-4294E529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97916" y="17811749"/>
          <a:ext cx="1206294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243417</xdr:colOff>
      <xdr:row>26</xdr:row>
      <xdr:rowOff>137583</xdr:rowOff>
    </xdr:from>
    <xdr:to>
      <xdr:col>4</xdr:col>
      <xdr:colOff>2107793</xdr:colOff>
      <xdr:row>26</xdr:row>
      <xdr:rowOff>1488665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E20D3A-3EFC-4E71-8429-9FEB8E515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55584" y="21949833"/>
          <a:ext cx="1864376" cy="1351082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27</xdr:row>
      <xdr:rowOff>31750</xdr:rowOff>
    </xdr:from>
    <xdr:to>
      <xdr:col>4</xdr:col>
      <xdr:colOff>1454149</xdr:colOff>
      <xdr:row>27</xdr:row>
      <xdr:rowOff>1279962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C651B7-E62B-4E97-AA51-47A52E89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61417" y="26426583"/>
          <a:ext cx="1104899" cy="1248212"/>
        </a:xfrm>
        <a:prstGeom prst="rect">
          <a:avLst/>
        </a:prstGeom>
      </xdr:spPr>
    </xdr:pic>
    <xdr:clientData/>
  </xdr:twoCellAnchor>
  <xdr:twoCellAnchor editAs="oneCell">
    <xdr:from>
      <xdr:col>4</xdr:col>
      <xdr:colOff>345015</xdr:colOff>
      <xdr:row>29</xdr:row>
      <xdr:rowOff>85726</xdr:rowOff>
    </xdr:from>
    <xdr:to>
      <xdr:col>4</xdr:col>
      <xdr:colOff>1545165</xdr:colOff>
      <xdr:row>29</xdr:row>
      <xdr:rowOff>1311010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BD8F36-FCBF-4125-91BA-8279B740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57182" y="29211059"/>
          <a:ext cx="1200150" cy="1225284"/>
        </a:xfrm>
        <a:prstGeom prst="rect">
          <a:avLst/>
        </a:prstGeom>
      </xdr:spPr>
    </xdr:pic>
    <xdr:clientData/>
  </xdr:twoCellAnchor>
  <xdr:twoCellAnchor editAs="oneCell">
    <xdr:from>
      <xdr:col>4</xdr:col>
      <xdr:colOff>402167</xdr:colOff>
      <xdr:row>30</xdr:row>
      <xdr:rowOff>122767</xdr:rowOff>
    </xdr:from>
    <xdr:to>
      <xdr:col>4</xdr:col>
      <xdr:colOff>1354667</xdr:colOff>
      <xdr:row>30</xdr:row>
      <xdr:rowOff>1163270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6029B59-34B5-4C01-9155-F28D7F80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14334" y="30613350"/>
          <a:ext cx="952500" cy="1040503"/>
        </a:xfrm>
        <a:prstGeom prst="rect">
          <a:avLst/>
        </a:prstGeom>
      </xdr:spPr>
    </xdr:pic>
    <xdr:clientData/>
  </xdr:twoCellAnchor>
  <xdr:twoCellAnchor editAs="oneCell">
    <xdr:from>
      <xdr:col>4</xdr:col>
      <xdr:colOff>541866</xdr:colOff>
      <xdr:row>28</xdr:row>
      <xdr:rowOff>63500</xdr:rowOff>
    </xdr:from>
    <xdr:to>
      <xdr:col>4</xdr:col>
      <xdr:colOff>1496344</xdr:colOff>
      <xdr:row>28</xdr:row>
      <xdr:rowOff>1277596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42BA855-1FC8-455F-8004-D33F7BF5D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54033" y="27823583"/>
          <a:ext cx="954478" cy="1214096"/>
        </a:xfrm>
        <a:prstGeom prst="rect">
          <a:avLst/>
        </a:prstGeom>
      </xdr:spPr>
    </xdr:pic>
    <xdr:clientData/>
  </xdr:twoCellAnchor>
  <xdr:twoCellAnchor editAs="oneCell">
    <xdr:from>
      <xdr:col>4</xdr:col>
      <xdr:colOff>165664</xdr:colOff>
      <xdr:row>19</xdr:row>
      <xdr:rowOff>246448</xdr:rowOff>
    </xdr:from>
    <xdr:to>
      <xdr:col>4</xdr:col>
      <xdr:colOff>1219226</xdr:colOff>
      <xdr:row>19</xdr:row>
      <xdr:rowOff>1516997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CF3ACB9-FF5F-492A-8C96-9C4BE7BB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831" y="16788198"/>
          <a:ext cx="1053562" cy="1270549"/>
        </a:xfrm>
        <a:prstGeom prst="rect">
          <a:avLst/>
        </a:prstGeom>
      </xdr:spPr>
    </xdr:pic>
    <xdr:clientData/>
  </xdr:twoCellAnchor>
  <xdr:twoCellAnchor editAs="oneCell">
    <xdr:from>
      <xdr:col>4</xdr:col>
      <xdr:colOff>1117334</xdr:colOff>
      <xdr:row>19</xdr:row>
      <xdr:rowOff>169333</xdr:rowOff>
    </xdr:from>
    <xdr:to>
      <xdr:col>4</xdr:col>
      <xdr:colOff>2228584</xdr:colOff>
      <xdr:row>19</xdr:row>
      <xdr:rowOff>1466253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10B1943-99F6-4D94-AD21-E0ED3D1A3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9501" y="16711083"/>
          <a:ext cx="1111250" cy="1296920"/>
        </a:xfrm>
        <a:prstGeom prst="rect">
          <a:avLst/>
        </a:prstGeom>
      </xdr:spPr>
    </xdr:pic>
    <xdr:clientData/>
  </xdr:twoCellAnchor>
  <xdr:twoCellAnchor editAs="oneCell">
    <xdr:from>
      <xdr:col>4</xdr:col>
      <xdr:colOff>84667</xdr:colOff>
      <xdr:row>20</xdr:row>
      <xdr:rowOff>461180</xdr:rowOff>
    </xdr:from>
    <xdr:to>
      <xdr:col>4</xdr:col>
      <xdr:colOff>1583001</xdr:colOff>
      <xdr:row>20</xdr:row>
      <xdr:rowOff>1626302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A9BAFA6-273B-47AB-9C92-D1BDEEA0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834" y="18759763"/>
          <a:ext cx="1498334" cy="1165122"/>
        </a:xfrm>
        <a:prstGeom prst="rect">
          <a:avLst/>
        </a:prstGeom>
      </xdr:spPr>
    </xdr:pic>
    <xdr:clientData/>
  </xdr:twoCellAnchor>
  <xdr:twoCellAnchor editAs="oneCell">
    <xdr:from>
      <xdr:col>4</xdr:col>
      <xdr:colOff>1038997</xdr:colOff>
      <xdr:row>20</xdr:row>
      <xdr:rowOff>436531</xdr:rowOff>
    </xdr:from>
    <xdr:to>
      <xdr:col>4</xdr:col>
      <xdr:colOff>2323832</xdr:colOff>
      <xdr:row>20</xdr:row>
      <xdr:rowOff>1559331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3C934E0-A97E-400A-86D4-E2B8C1BD1D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 b="6305"/>
        <a:stretch/>
      </xdr:blipFill>
      <xdr:spPr>
        <a:xfrm>
          <a:off x="5251164" y="18735114"/>
          <a:ext cx="1284835" cy="1122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24</xdr:row>
      <xdr:rowOff>105833</xdr:rowOff>
    </xdr:from>
    <xdr:to>
      <xdr:col>4</xdr:col>
      <xdr:colOff>2243667</xdr:colOff>
      <xdr:row>24</xdr:row>
      <xdr:rowOff>1650958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00C243F-88FC-F85F-7702-E21EA674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97918" y="25431750"/>
          <a:ext cx="1957916" cy="1545125"/>
        </a:xfrm>
        <a:prstGeom prst="rect">
          <a:avLst/>
        </a:prstGeom>
      </xdr:spPr>
    </xdr:pic>
    <xdr:clientData/>
  </xdr:twoCellAnchor>
  <xdr:twoCellAnchor editAs="oneCell">
    <xdr:from>
      <xdr:col>4</xdr:col>
      <xdr:colOff>169334</xdr:colOff>
      <xdr:row>25</xdr:row>
      <xdr:rowOff>72778</xdr:rowOff>
    </xdr:from>
    <xdr:to>
      <xdr:col>4</xdr:col>
      <xdr:colOff>2402416</xdr:colOff>
      <xdr:row>25</xdr:row>
      <xdr:rowOff>1680858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00CF329-4DB3-D8FE-C9A5-9E9EADAD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381501" y="27155528"/>
          <a:ext cx="2233082" cy="1608080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349251</xdr:colOff>
      <xdr:row>23</xdr:row>
      <xdr:rowOff>98034</xdr:rowOff>
    </xdr:from>
    <xdr:to>
      <xdr:col>4</xdr:col>
      <xdr:colOff>1725083</xdr:colOff>
      <xdr:row>23</xdr:row>
      <xdr:rowOff>1618691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0ADF66D-709F-E7D7-C4BD-C88B693A8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61418" y="23667117"/>
          <a:ext cx="1375832" cy="1520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74083</xdr:rowOff>
    </xdr:from>
    <xdr:to>
      <xdr:col>3</xdr:col>
      <xdr:colOff>2338917</xdr:colOff>
      <xdr:row>2</xdr:row>
      <xdr:rowOff>254000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FBDFEA-15D0-4A0C-A4C3-D000D982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92" r="4527" b="11349"/>
        <a:stretch/>
      </xdr:blipFill>
      <xdr:spPr>
        <a:xfrm>
          <a:off x="0" y="74083"/>
          <a:ext cx="3735917" cy="1058334"/>
        </a:xfrm>
        <a:prstGeom prst="rect">
          <a:avLst/>
        </a:prstGeom>
      </xdr:spPr>
    </xdr:pic>
    <xdr:clientData/>
  </xdr:twoCellAnchor>
  <xdr:twoCellAnchor>
    <xdr:from>
      <xdr:col>0</xdr:col>
      <xdr:colOff>168274</xdr:colOff>
      <xdr:row>19</xdr:row>
      <xdr:rowOff>131233</xdr:rowOff>
    </xdr:from>
    <xdr:to>
      <xdr:col>3</xdr:col>
      <xdr:colOff>3276599</xdr:colOff>
      <xdr:row>23</xdr:row>
      <xdr:rowOff>116417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992B8E-BECC-4597-BE55-72EC355FB52C}"/>
            </a:ext>
          </a:extLst>
        </xdr:cNvPr>
        <xdr:cNvSpPr txBox="1"/>
      </xdr:nvSpPr>
      <xdr:spPr>
        <a:xfrm>
          <a:off x="168274" y="36421483"/>
          <a:ext cx="4399492" cy="958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latin typeface="Arial Nova" panose="020B0504020202020204" pitchFamily="34" charset="0"/>
            </a:rPr>
            <a:t>Standard</a:t>
          </a:r>
          <a:r>
            <a:rPr lang="en-AU" sz="1000" b="1" baseline="0">
              <a:latin typeface="Arial Nova" panose="020B0504020202020204" pitchFamily="34" charset="0"/>
            </a:rPr>
            <a:t> Terms: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30% deposit, balance 7 days from invoice unless otherwise agreed</a:t>
          </a:r>
        </a:p>
        <a:p>
          <a:r>
            <a:rPr lang="en-AU" sz="1000" b="1" baseline="0">
              <a:latin typeface="Arial Nova" panose="020B0504020202020204" pitchFamily="34" charset="0"/>
            </a:rPr>
            <a:t>- </a:t>
          </a:r>
          <a:r>
            <a:rPr lang="en-AU" sz="1000" b="0" baseline="0">
              <a:latin typeface="Arial Nova" panose="020B0504020202020204" pitchFamily="34" charset="0"/>
            </a:rPr>
            <a:t>This q</a:t>
          </a:r>
          <a:r>
            <a:rPr lang="en-AU" sz="1000">
              <a:latin typeface="Arial Nova" panose="020B0504020202020204" pitchFamily="34" charset="0"/>
            </a:rPr>
            <a:t>uote is valid for 30 days</a:t>
          </a:r>
        </a:p>
        <a:p>
          <a:r>
            <a:rPr lang="en-AU" sz="1000">
              <a:latin typeface="Arial Nova" panose="020B0504020202020204" pitchFamily="34" charset="0"/>
            </a:rPr>
            <a:t>- Prices</a:t>
          </a:r>
          <a:r>
            <a:rPr lang="en-AU" sz="1000" baseline="0">
              <a:latin typeface="Arial Nova" panose="020B0504020202020204" pitchFamily="34" charset="0"/>
            </a:rPr>
            <a:t> subject to change - this is a budget quote only.</a:t>
          </a:r>
        </a:p>
        <a:p>
          <a:r>
            <a:rPr lang="en-AU" sz="1000" baseline="0">
              <a:latin typeface="Arial Nova" panose="020B0504020202020204" pitchFamily="34" charset="0"/>
            </a:rPr>
            <a:t>- Freight will be quoted when qty's known</a:t>
          </a:r>
          <a:endParaRPr lang="en-AU" sz="1000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61384</xdr:rowOff>
    </xdr:to>
    <xdr:sp macro="" textlink="">
      <xdr:nvSpPr>
        <xdr:cNvPr id="1026" name="AutoShape 2" descr="Trilby Coffee Table">
          <a:extLst>
            <a:ext uri="{FF2B5EF4-FFF2-40B4-BE49-F238E27FC236}">
              <a16:creationId xmlns:a16="http://schemas.microsoft.com/office/drawing/2014/main" id="{ADADCE26-6B4F-4982-8FE5-6AF66FE0AC0C}"/>
            </a:ext>
          </a:extLst>
        </xdr:cNvPr>
        <xdr:cNvSpPr>
          <a:spLocks noChangeAspect="1" noChangeArrowheads="1"/>
        </xdr:cNvSpPr>
      </xdr:nvSpPr>
      <xdr:spPr bwMode="auto">
        <a:xfrm>
          <a:off x="6115050" y="2426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190500</xdr:colOff>
      <xdr:row>11</xdr:row>
      <xdr:rowOff>105833</xdr:rowOff>
    </xdr:from>
    <xdr:to>
      <xdr:col>4</xdr:col>
      <xdr:colOff>2696173</xdr:colOff>
      <xdr:row>11</xdr:row>
      <xdr:rowOff>1727510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E0262CF-9CB3-CFAA-E0F0-C2F6CD24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2833" y="25855083"/>
          <a:ext cx="2505673" cy="162167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211667</xdr:colOff>
      <xdr:row>8</xdr:row>
      <xdr:rowOff>116417</xdr:rowOff>
    </xdr:from>
    <xdr:to>
      <xdr:col>4</xdr:col>
      <xdr:colOff>2861883</xdr:colOff>
      <xdr:row>8</xdr:row>
      <xdr:rowOff>1651000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81B0095-E720-EFB5-B227-927AD243C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9834" y="24108834"/>
          <a:ext cx="2650216" cy="1534583"/>
        </a:xfrm>
        <a:prstGeom prst="rect">
          <a:avLst/>
        </a:prstGeom>
      </xdr:spPr>
    </xdr:pic>
    <xdr:clientData/>
  </xdr:twoCellAnchor>
  <xdr:twoCellAnchor editAs="oneCell">
    <xdr:from>
      <xdr:col>4</xdr:col>
      <xdr:colOff>42335</xdr:colOff>
      <xdr:row>14</xdr:row>
      <xdr:rowOff>52917</xdr:rowOff>
    </xdr:from>
    <xdr:to>
      <xdr:col>4</xdr:col>
      <xdr:colOff>3217335</xdr:colOff>
      <xdr:row>14</xdr:row>
      <xdr:rowOff>1606736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AD92B86-EE00-FD8A-24C9-ABAB37A8D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40502" y="38078834"/>
          <a:ext cx="3175000" cy="1553819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13</xdr:row>
      <xdr:rowOff>63501</xdr:rowOff>
    </xdr:from>
    <xdr:to>
      <xdr:col>4</xdr:col>
      <xdr:colOff>3026832</xdr:colOff>
      <xdr:row>13</xdr:row>
      <xdr:rowOff>1746797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E9B77C4-3554-3682-C48D-0BCF5AC8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93416" y="39846251"/>
          <a:ext cx="2931583" cy="1683296"/>
        </a:xfrm>
        <a:prstGeom prst="rect">
          <a:avLst/>
        </a:prstGeom>
      </xdr:spPr>
    </xdr:pic>
    <xdr:clientData/>
  </xdr:twoCellAnchor>
  <xdr:twoCellAnchor editAs="oneCell">
    <xdr:from>
      <xdr:col>4</xdr:col>
      <xdr:colOff>328084</xdr:colOff>
      <xdr:row>10</xdr:row>
      <xdr:rowOff>31750</xdr:rowOff>
    </xdr:from>
    <xdr:to>
      <xdr:col>4</xdr:col>
      <xdr:colOff>2913417</xdr:colOff>
      <xdr:row>10</xdr:row>
      <xdr:rowOff>1751060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BA8D5BE-CB9D-B1FD-C819-F49FBEFD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26251" y="36300833"/>
          <a:ext cx="2585333" cy="1719310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349251</xdr:colOff>
      <xdr:row>12</xdr:row>
      <xdr:rowOff>105834</xdr:rowOff>
    </xdr:from>
    <xdr:to>
      <xdr:col>4</xdr:col>
      <xdr:colOff>2476500</xdr:colOff>
      <xdr:row>12</xdr:row>
      <xdr:rowOff>1647416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F851C0A-4DD0-B92B-04EE-36E4B7B5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47418" y="39888584"/>
          <a:ext cx="2127249" cy="1541582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423332</xdr:colOff>
      <xdr:row>17</xdr:row>
      <xdr:rowOff>43379</xdr:rowOff>
    </xdr:from>
    <xdr:to>
      <xdr:col>4</xdr:col>
      <xdr:colOff>2868083</xdr:colOff>
      <xdr:row>17</xdr:row>
      <xdr:rowOff>1507597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495984-C36E-73C4-24E3-91C962AE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21499" y="18744129"/>
          <a:ext cx="2444751" cy="1464218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15</xdr:row>
      <xdr:rowOff>84667</xdr:rowOff>
    </xdr:from>
    <xdr:to>
      <xdr:col>4</xdr:col>
      <xdr:colOff>3131491</xdr:colOff>
      <xdr:row>15</xdr:row>
      <xdr:rowOff>1640417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D158C7-2133-D178-434B-C2E3C7A6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25167" y="15271750"/>
          <a:ext cx="3004491" cy="1555750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243418</xdr:colOff>
      <xdr:row>16</xdr:row>
      <xdr:rowOff>42333</xdr:rowOff>
    </xdr:from>
    <xdr:to>
      <xdr:col>4</xdr:col>
      <xdr:colOff>2942168</xdr:colOff>
      <xdr:row>16</xdr:row>
      <xdr:rowOff>1591854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2160896-31E6-A0FB-5578-DD759F77F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41585" y="16986250"/>
          <a:ext cx="2698750" cy="1549521"/>
        </a:xfrm>
        <a:prstGeom prst="rect">
          <a:avLst/>
        </a:prstGeom>
      </xdr:spPr>
    </xdr:pic>
    <xdr:clientData/>
  </xdr:twoCellAnchor>
  <xdr:twoCellAnchor editAs="oneCell">
    <xdr:from>
      <xdr:col>4</xdr:col>
      <xdr:colOff>296333</xdr:colOff>
      <xdr:row>18</xdr:row>
      <xdr:rowOff>84667</xdr:rowOff>
    </xdr:from>
    <xdr:to>
      <xdr:col>4</xdr:col>
      <xdr:colOff>2656416</xdr:colOff>
      <xdr:row>18</xdr:row>
      <xdr:rowOff>1702916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F506E9-7AC2-5829-310F-1027DA93C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94500" y="20542250"/>
          <a:ext cx="2360083" cy="1618249"/>
        </a:xfrm>
        <a:prstGeom prst="rect">
          <a:avLst/>
        </a:prstGeom>
      </xdr:spPr>
    </xdr:pic>
    <xdr:clientData/>
  </xdr:twoCellAnchor>
  <xdr:twoCellAnchor editAs="oneCell">
    <xdr:from>
      <xdr:col>4</xdr:col>
      <xdr:colOff>243418</xdr:colOff>
      <xdr:row>9</xdr:row>
      <xdr:rowOff>13366</xdr:rowOff>
    </xdr:from>
    <xdr:to>
      <xdr:col>4</xdr:col>
      <xdr:colOff>2868083</xdr:colOff>
      <xdr:row>9</xdr:row>
      <xdr:rowOff>1732974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EBCAC62-7415-2E58-F187-EE056B834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41585" y="4659449"/>
          <a:ext cx="2624665" cy="17196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ACAF30-601A-4B57-80D1-77A305CB71C5}" name="Quotation45" displayName="Quotation45" ref="B6:G28" totalsRowCount="1" headerRowDxfId="32" dataDxfId="31" totalsRowDxfId="30">
  <autoFilter ref="B6:G2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FE2320A-CF5E-4E03-8816-E1512E2E8180}" name="Quantity" dataDxfId="29" dataCellStyle="Comma"/>
    <tableColumn id="2" xr3:uid="{8147A8B2-A5B3-4951-B2FE-EFF210002331}" name="Item Code" dataDxfId="28" dataCellStyle="Normal"/>
    <tableColumn id="7" xr3:uid="{45E1773D-FE44-4A4A-8A98-5D1CC5BE7C4C}" name="Description" dataDxfId="27"/>
    <tableColumn id="3" xr3:uid="{CD591B54-80AF-445E-B436-9BF99E10D62A}" name="Image" dataDxfId="26"/>
    <tableColumn id="5" xr3:uid="{88916B2D-EE36-4AE2-9458-A2F0051F717B}" name="November _x000a_Price" dataDxfId="25" totalsRowDxfId="24" dataCellStyle="Currency"/>
    <tableColumn id="6" xr3:uid="{D5DBFB75-88D9-43C2-89A0-3730A02E1B99}" name="Total Amount" totalsRowFunction="sum" dataDxfId="23" totalsRowDxfId="22" dataCellStyle="Currency">
      <calculatedColumnFormula>B7*F7</calculatedColumnFormula>
    </tableColumn>
  </tableColumns>
  <tableStyleInfo name="Price quote with tax calculation" showFirstColumn="0" showLastColumn="1" showRowStripes="1" showColumnStripes="0"/>
  <extLst>
    <ext xmlns:x14="http://schemas.microsoft.com/office/spreadsheetml/2009/9/main" uri="{504A1905-F514-4f6f-8877-14C23A59335A}">
      <x14:table altTextSummary="Enter Quantity, Description, Unit Price, and Taxable status in this table. Subtotal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7C7631-92E6-4A90-BFA2-E67799BA4F06}" name="Quotation4" displayName="Quotation4" ref="B10:G32" totalsRowCount="1" headerRowDxfId="21" dataDxfId="20" totalsRowDxfId="19">
  <autoFilter ref="B10:G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7461F43-A425-4271-AFCE-2B22614AA73B}" name="Quantity" dataDxfId="9" dataCellStyle="Comma"/>
    <tableColumn id="2" xr3:uid="{7FDB5919-C4BB-43DF-BF11-43F07321394D}" name="Item Code" dataDxfId="8" dataCellStyle="Normal"/>
    <tableColumn id="7" xr3:uid="{9837952E-2A57-427A-ACD7-16C02ED88B4F}" name="Description" dataDxfId="7"/>
    <tableColumn id="3" xr3:uid="{90AA90A1-3EF9-44F4-B5FF-7D6BD1A1FA69}" name="Image" dataDxfId="6"/>
    <tableColumn id="5" xr3:uid="{FEA75741-00CD-47F7-AF8E-4158A3349E13}" name="Price" dataDxfId="5" totalsRowDxfId="1" dataCellStyle="Currency"/>
    <tableColumn id="6" xr3:uid="{9CA9CEB9-C3C3-4FFF-86E5-DB60A8564AE0}" name="Total" totalsRowFunction="sum" dataDxfId="4" totalsRowDxfId="0" dataCellStyle="Currency">
      <calculatedColumnFormula>F11*B11</calculatedColumnFormula>
    </tableColumn>
  </tableColumns>
  <tableStyleInfo name="Price quote with tax calculation" showFirstColumn="0" showLastColumn="1" showRowStripes="1" showColumnStripes="0"/>
  <extLst>
    <ext xmlns:x14="http://schemas.microsoft.com/office/spreadsheetml/2009/9/main" uri="{504A1905-F514-4f6f-8877-14C23A59335A}">
      <x14:table altTextSummary="Enter Quantity, Description, Unit Price, and Taxable status in this table. Subtotal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8:G20" totalsRowCount="1" headerRowDxfId="18" dataDxfId="17" totalsRowDxfId="16">
  <autoFilter ref="B8:G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Quantity" dataDxfId="15" dataCellStyle="Comma"/>
    <tableColumn id="2" xr3:uid="{00000000-0010-0000-0000-000002000000}" name="Item Code" dataDxfId="14" dataCellStyle="Normal"/>
    <tableColumn id="7" xr3:uid="{631D089B-2D63-4907-8FB0-4913C6A5366F}" name="Description" dataDxfId="13"/>
    <tableColumn id="3" xr3:uid="{00000000-0010-0000-0000-000003000000}" name="Image" dataDxfId="12"/>
    <tableColumn id="5" xr3:uid="{54B65192-1AB2-4B86-AC40-11490ECA008C}" name="Price" dataDxfId="11" totalsRowDxfId="3" dataCellStyle="Currency"/>
    <tableColumn id="6" xr3:uid="{00000000-0010-0000-0000-000006000000}" name="Total Amount" totalsRowFunction="sum" dataDxfId="10" totalsRowDxfId="2" dataCellStyle="Currency">
      <calculatedColumnFormula>#REF!*Quotation[[#This Row],[Quantity]]</calculatedColumnFormula>
    </tableColumn>
  </tableColumns>
  <tableStyleInfo name="Price quote with tax calculation" showFirstColumn="0" showLastColumn="1" showRowStripes="1" showColumnStripes="0"/>
  <extLst>
    <ext xmlns:x14="http://schemas.microsoft.com/office/spreadsheetml/2009/9/main" uri="{504A1905-F514-4f6f-8877-14C23A59335A}">
      <x14:table altTextSummary="Enter Quantity, Description, Unit Price, and Taxable status in this table. Subtotal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C372-CA89-4014-9173-84D11B4171E7}">
  <sheetPr>
    <tabColor theme="6"/>
  </sheetPr>
  <dimension ref="A1:H44"/>
  <sheetViews>
    <sheetView showGridLines="0" zoomScale="90" zoomScaleNormal="90" workbookViewId="0">
      <selection activeCell="B3" sqref="B3:C4"/>
    </sheetView>
  </sheetViews>
  <sheetFormatPr defaultRowHeight="138" customHeight="1" x14ac:dyDescent="0.2"/>
  <cols>
    <col min="1" max="1" width="2.625" customWidth="1"/>
    <col min="2" max="2" width="8.375" customWidth="1"/>
    <col min="3" max="3" width="9.625" customWidth="1"/>
    <col min="4" max="4" width="22.75" customWidth="1"/>
    <col min="5" max="5" width="33.625" customWidth="1"/>
    <col min="6" max="7" width="12.625" customWidth="1"/>
    <col min="8" max="8" width="14.625" customWidth="1"/>
  </cols>
  <sheetData>
    <row r="1" spans="1:8" ht="45.75" customHeight="1" x14ac:dyDescent="0.2">
      <c r="A1" s="1"/>
      <c r="B1" s="2"/>
      <c r="C1" s="3"/>
      <c r="D1" s="3"/>
      <c r="E1" s="48" t="s">
        <v>27</v>
      </c>
      <c r="F1" s="48"/>
      <c r="G1" s="48"/>
      <c r="H1" s="48"/>
    </row>
    <row r="2" spans="1:8" ht="23.25" customHeight="1" x14ac:dyDescent="0.2">
      <c r="C2" s="49"/>
      <c r="D2" s="50"/>
      <c r="E2" s="50"/>
      <c r="G2" s="6" t="s">
        <v>3</v>
      </c>
      <c r="H2" s="7">
        <f ca="1">TODAY()</f>
        <v>45867</v>
      </c>
    </row>
    <row r="3" spans="1:8" ht="23.25" customHeight="1" x14ac:dyDescent="0.2">
      <c r="B3" s="51" t="s">
        <v>22</v>
      </c>
      <c r="C3" s="51"/>
      <c r="D3" s="52"/>
      <c r="E3" s="11"/>
      <c r="F3" s="11"/>
      <c r="G3" s="11"/>
      <c r="H3" s="13" t="s">
        <v>6</v>
      </c>
    </row>
    <row r="4" spans="1:8" ht="30" customHeight="1" x14ac:dyDescent="0.2">
      <c r="B4" s="51"/>
      <c r="C4" s="51"/>
      <c r="D4" s="53"/>
      <c r="E4" s="11"/>
      <c r="F4" s="11"/>
      <c r="G4" s="11"/>
      <c r="H4" s="14"/>
    </row>
    <row r="5" spans="1:8" ht="23.25" customHeight="1" x14ac:dyDescent="0.2">
      <c r="B5" s="43"/>
      <c r="C5" s="44"/>
      <c r="D5" s="44"/>
    </row>
    <row r="6" spans="1:8" s="11" customFormat="1" ht="35.25" customHeight="1" x14ac:dyDescent="0.2">
      <c r="B6" s="17" t="s">
        <v>7</v>
      </c>
      <c r="C6" s="18" t="s">
        <v>8</v>
      </c>
      <c r="D6" s="17" t="s">
        <v>9</v>
      </c>
      <c r="E6" s="17" t="s">
        <v>10</v>
      </c>
      <c r="F6" s="18" t="s">
        <v>28</v>
      </c>
      <c r="G6" s="17" t="s">
        <v>12</v>
      </c>
    </row>
    <row r="7" spans="1:8" s="11" customFormat="1" ht="107.25" customHeight="1" x14ac:dyDescent="0.2">
      <c r="B7" s="21">
        <v>4</v>
      </c>
      <c r="C7" s="22"/>
      <c r="D7" s="23" t="s">
        <v>37</v>
      </c>
      <c r="E7" s="17"/>
      <c r="F7" s="24">
        <v>490</v>
      </c>
      <c r="G7" s="24">
        <f t="shared" ref="G7:G27" si="0">B7*F7</f>
        <v>1960</v>
      </c>
    </row>
    <row r="8" spans="1:8" s="11" customFormat="1" ht="107.25" customHeight="1" x14ac:dyDescent="0.2">
      <c r="B8" s="21"/>
      <c r="C8" s="22"/>
      <c r="D8" s="23" t="s">
        <v>70</v>
      </c>
      <c r="E8" s="17"/>
      <c r="F8" s="24">
        <v>635</v>
      </c>
      <c r="G8" s="24">
        <f t="shared" si="0"/>
        <v>0</v>
      </c>
    </row>
    <row r="9" spans="1:8" s="11" customFormat="1" ht="107.25" customHeight="1" x14ac:dyDescent="0.2">
      <c r="B9" s="21"/>
      <c r="C9" s="22"/>
      <c r="D9" s="23" t="s">
        <v>71</v>
      </c>
      <c r="E9" s="17"/>
      <c r="F9" s="24">
        <v>426</v>
      </c>
      <c r="G9" s="24">
        <f t="shared" si="0"/>
        <v>0</v>
      </c>
    </row>
    <row r="10" spans="1:8" ht="107.25" customHeight="1" x14ac:dyDescent="0.2">
      <c r="B10" s="21">
        <v>0</v>
      </c>
      <c r="C10" s="22"/>
      <c r="D10" s="23" t="s">
        <v>72</v>
      </c>
      <c r="F10" s="24">
        <v>531</v>
      </c>
      <c r="G10" s="24">
        <f t="shared" si="0"/>
        <v>0</v>
      </c>
    </row>
    <row r="11" spans="1:8" ht="107.25" customHeight="1" x14ac:dyDescent="0.2">
      <c r="B11" s="21">
        <v>0</v>
      </c>
      <c r="C11" s="22"/>
      <c r="D11" s="23" t="s">
        <v>73</v>
      </c>
      <c r="E11" s="22"/>
      <c r="F11" s="24">
        <v>426</v>
      </c>
      <c r="G11" s="24">
        <f t="shared" si="0"/>
        <v>0</v>
      </c>
    </row>
    <row r="12" spans="1:8" ht="107.25" customHeight="1" x14ac:dyDescent="0.2">
      <c r="B12" s="21"/>
      <c r="C12" s="22"/>
      <c r="D12" s="23" t="s">
        <v>74</v>
      </c>
      <c r="E12" s="22"/>
      <c r="F12" s="24">
        <v>585</v>
      </c>
      <c r="G12" s="24">
        <f t="shared" si="0"/>
        <v>0</v>
      </c>
    </row>
    <row r="13" spans="1:8" ht="107.25" customHeight="1" x14ac:dyDescent="0.2">
      <c r="B13" s="21"/>
      <c r="C13" s="22"/>
      <c r="D13" s="23" t="s">
        <v>75</v>
      </c>
      <c r="E13" s="22"/>
      <c r="F13" s="24">
        <v>817</v>
      </c>
      <c r="G13" s="24">
        <f t="shared" si="0"/>
        <v>0</v>
      </c>
    </row>
    <row r="14" spans="1:8" ht="107.25" customHeight="1" x14ac:dyDescent="0.2">
      <c r="B14" s="21"/>
      <c r="C14" s="22"/>
      <c r="D14" s="23" t="s">
        <v>76</v>
      </c>
      <c r="E14" s="22"/>
      <c r="F14" s="24">
        <v>908</v>
      </c>
      <c r="G14" s="24">
        <f t="shared" si="0"/>
        <v>0</v>
      </c>
    </row>
    <row r="15" spans="1:8" ht="107.25" customHeight="1" x14ac:dyDescent="0.2">
      <c r="B15" s="21"/>
      <c r="C15" s="22"/>
      <c r="D15" s="23" t="s">
        <v>77</v>
      </c>
      <c r="E15" s="22"/>
      <c r="F15" s="24">
        <v>1090</v>
      </c>
      <c r="G15" s="24">
        <f t="shared" si="0"/>
        <v>0</v>
      </c>
    </row>
    <row r="16" spans="1:8" s="11" customFormat="1" ht="107.25" customHeight="1" x14ac:dyDescent="0.2">
      <c r="B16" s="21"/>
      <c r="C16" s="22"/>
      <c r="D16" s="23" t="s">
        <v>29</v>
      </c>
      <c r="E16" s="17"/>
      <c r="F16" s="24">
        <v>676</v>
      </c>
      <c r="G16" s="24">
        <f t="shared" si="0"/>
        <v>0</v>
      </c>
    </row>
    <row r="17" spans="2:7" s="11" customFormat="1" ht="107.25" customHeight="1" x14ac:dyDescent="0.2">
      <c r="B17" s="21"/>
      <c r="C17" s="22"/>
      <c r="D17" s="23" t="s">
        <v>30</v>
      </c>
      <c r="E17" s="17"/>
      <c r="F17" s="24">
        <v>894</v>
      </c>
      <c r="G17" s="24">
        <f t="shared" si="0"/>
        <v>0</v>
      </c>
    </row>
    <row r="18" spans="2:7" s="11" customFormat="1" ht="107.25" customHeight="1" x14ac:dyDescent="0.2">
      <c r="B18" s="21"/>
      <c r="C18" s="22"/>
      <c r="D18" s="23" t="s">
        <v>31</v>
      </c>
      <c r="E18" s="17"/>
      <c r="F18" s="24">
        <v>1334</v>
      </c>
      <c r="G18" s="24">
        <f t="shared" si="0"/>
        <v>0</v>
      </c>
    </row>
    <row r="19" spans="2:7" ht="107.25" customHeight="1" x14ac:dyDescent="0.2">
      <c r="B19" s="21">
        <v>0</v>
      </c>
      <c r="C19" s="22"/>
      <c r="D19" s="23" t="s">
        <v>32</v>
      </c>
      <c r="E19" s="25"/>
      <c r="F19" s="24">
        <v>676</v>
      </c>
      <c r="G19" s="24">
        <f t="shared" si="0"/>
        <v>0</v>
      </c>
    </row>
    <row r="20" spans="2:7" ht="107.25" customHeight="1" x14ac:dyDescent="0.2">
      <c r="B20" s="21">
        <v>0</v>
      </c>
      <c r="C20" s="22"/>
      <c r="D20" s="23" t="s">
        <v>33</v>
      </c>
      <c r="E20" s="25"/>
      <c r="F20" s="24">
        <v>958</v>
      </c>
      <c r="G20" s="24">
        <f t="shared" si="0"/>
        <v>0</v>
      </c>
    </row>
    <row r="21" spans="2:7" s="11" customFormat="1" ht="107.25" customHeight="1" x14ac:dyDescent="0.2">
      <c r="B21" s="21"/>
      <c r="C21" s="22"/>
      <c r="D21" s="22" t="s">
        <v>34</v>
      </c>
      <c r="E21" s="17"/>
      <c r="F21" s="24">
        <v>1334</v>
      </c>
      <c r="G21" s="24">
        <f t="shared" si="0"/>
        <v>0</v>
      </c>
    </row>
    <row r="22" spans="2:7" ht="107.25" customHeight="1" x14ac:dyDescent="0.2">
      <c r="B22" s="21"/>
      <c r="C22" s="22"/>
      <c r="D22" s="23" t="s">
        <v>35</v>
      </c>
      <c r="E22" s="25"/>
      <c r="F22" s="24">
        <v>152</v>
      </c>
      <c r="G22" s="24">
        <f t="shared" si="0"/>
        <v>0</v>
      </c>
    </row>
    <row r="23" spans="2:7" ht="107.25" customHeight="1" x14ac:dyDescent="0.2">
      <c r="B23" s="21">
        <v>0</v>
      </c>
      <c r="C23" s="22"/>
      <c r="D23" s="23" t="s">
        <v>36</v>
      </c>
      <c r="E23" s="25"/>
      <c r="F23" s="24">
        <v>86</v>
      </c>
      <c r="G23" s="24">
        <f t="shared" si="0"/>
        <v>0</v>
      </c>
    </row>
    <row r="24" spans="2:7" s="11" customFormat="1" ht="107.25" customHeight="1" x14ac:dyDescent="0.2">
      <c r="B24" s="21"/>
      <c r="C24" s="22"/>
      <c r="D24" s="23" t="s">
        <v>52</v>
      </c>
      <c r="E24" s="17"/>
      <c r="F24" s="24">
        <v>1249</v>
      </c>
      <c r="G24" s="24">
        <f t="shared" si="0"/>
        <v>0</v>
      </c>
    </row>
    <row r="25" spans="2:7" s="11" customFormat="1" ht="107.25" customHeight="1" x14ac:dyDescent="0.2">
      <c r="B25" s="21">
        <v>1</v>
      </c>
      <c r="C25" s="22"/>
      <c r="D25" s="23" t="s">
        <v>78</v>
      </c>
      <c r="E25" s="17"/>
      <c r="F25" s="24">
        <v>1914</v>
      </c>
      <c r="G25" s="24">
        <f t="shared" si="0"/>
        <v>1914</v>
      </c>
    </row>
    <row r="26" spans="2:7" ht="107.25" customHeight="1" x14ac:dyDescent="0.2">
      <c r="B26" s="21"/>
      <c r="C26" s="22"/>
      <c r="D26" s="23" t="s">
        <v>56</v>
      </c>
      <c r="E26" s="17"/>
      <c r="F26" s="24">
        <v>1149</v>
      </c>
      <c r="G26" s="24">
        <f t="shared" si="0"/>
        <v>0</v>
      </c>
    </row>
    <row r="27" spans="2:7" ht="107.25" customHeight="1" x14ac:dyDescent="0.2">
      <c r="B27" s="21">
        <v>0</v>
      </c>
      <c r="C27" s="22"/>
      <c r="D27" s="23" t="s">
        <v>55</v>
      </c>
      <c r="E27" s="17"/>
      <c r="F27" s="24">
        <v>2499</v>
      </c>
      <c r="G27" s="24">
        <f t="shared" si="0"/>
        <v>0</v>
      </c>
    </row>
    <row r="28" spans="2:7" ht="22.5" customHeight="1" x14ac:dyDescent="0.2">
      <c r="F28" s="28"/>
      <c r="G28" s="29">
        <f>SUBTOTAL(109,Quotation45[Total Amount])</f>
        <v>3874</v>
      </c>
    </row>
    <row r="29" spans="2:7" ht="18" customHeight="1" x14ac:dyDescent="0.2">
      <c r="F29" s="28" t="s">
        <v>21</v>
      </c>
      <c r="G29" s="30">
        <v>0</v>
      </c>
    </row>
    <row r="30" spans="2:7" ht="18" customHeight="1" x14ac:dyDescent="0.2">
      <c r="F30" s="28" t="s">
        <v>13</v>
      </c>
      <c r="G30" s="31">
        <f>Quotation45[[#Totals],[Total Amount]]+G29</f>
        <v>3874</v>
      </c>
    </row>
    <row r="31" spans="2:7" ht="18" customHeight="1" x14ac:dyDescent="0.2">
      <c r="F31" s="28" t="s">
        <v>14</v>
      </c>
      <c r="G31" s="30">
        <f>G30*0.1</f>
        <v>387.40000000000003</v>
      </c>
    </row>
    <row r="32" spans="2:7" ht="15.75" customHeight="1" x14ac:dyDescent="0.2">
      <c r="F32" s="28" t="s">
        <v>15</v>
      </c>
      <c r="G32" s="31">
        <f>SUM(G30:G31)</f>
        <v>4261.3999999999996</v>
      </c>
    </row>
    <row r="33" spans="1:8" ht="15.75" customHeight="1" x14ac:dyDescent="0.2">
      <c r="F33" s="28"/>
      <c r="G33" s="28"/>
      <c r="H33" s="29"/>
    </row>
    <row r="34" spans="1:8" ht="15.75" customHeight="1" x14ac:dyDescent="0.2">
      <c r="B34" s="45" t="s">
        <v>11</v>
      </c>
      <c r="C34" s="45"/>
      <c r="D34" s="32" t="s">
        <v>17</v>
      </c>
      <c r="F34" s="28"/>
      <c r="G34" s="28"/>
    </row>
    <row r="35" spans="1:8" s="34" customFormat="1" ht="15.75" customHeight="1" x14ac:dyDescent="0.2">
      <c r="A35" s="33"/>
      <c r="B35" s="46" t="s">
        <v>1</v>
      </c>
      <c r="C35" s="46"/>
      <c r="D35" s="46"/>
      <c r="E35" s="46"/>
      <c r="F35" s="46"/>
      <c r="G35" s="46"/>
      <c r="H35" s="46"/>
    </row>
    <row r="36" spans="1:8" s="34" customFormat="1" ht="15.75" customHeight="1" x14ac:dyDescent="0.2">
      <c r="A36" s="33"/>
      <c r="B36" s="46" t="s">
        <v>5</v>
      </c>
      <c r="C36" s="46"/>
      <c r="D36" s="46"/>
      <c r="E36" s="46"/>
      <c r="F36" s="46"/>
      <c r="G36" s="46"/>
      <c r="H36" s="46"/>
    </row>
    <row r="37" spans="1:8" s="34" customFormat="1" ht="15.75" customHeight="1" x14ac:dyDescent="0.2">
      <c r="A37" s="33"/>
      <c r="B37" s="47"/>
      <c r="C37" s="47"/>
      <c r="D37" s="47"/>
      <c r="E37" s="47"/>
      <c r="F37" s="47"/>
      <c r="G37" s="47"/>
      <c r="H37" s="47"/>
    </row>
    <row r="38" spans="1:8" s="34" customFormat="1" ht="27.75" customHeight="1" x14ac:dyDescent="0.2">
      <c r="A38" s="33"/>
      <c r="B38" s="47" t="s">
        <v>2</v>
      </c>
      <c r="C38" s="47"/>
      <c r="D38" s="47"/>
      <c r="E38" s="47"/>
      <c r="F38" s="47"/>
      <c r="G38" s="47"/>
      <c r="H38" s="47"/>
    </row>
    <row r="39" spans="1:8" ht="15.75" customHeight="1" x14ac:dyDescent="0.2">
      <c r="A39" s="36"/>
    </row>
    <row r="40" spans="1:8" ht="15.75" customHeight="1" x14ac:dyDescent="0.2">
      <c r="A40" s="36"/>
      <c r="B40" s="42"/>
      <c r="C40" s="42"/>
      <c r="D40" s="42"/>
      <c r="E40" s="42"/>
      <c r="F40" s="42"/>
      <c r="G40" s="42"/>
      <c r="H40" s="42"/>
    </row>
    <row r="41" spans="1:8" ht="15.75" customHeight="1" x14ac:dyDescent="0.2">
      <c r="A41" s="37"/>
      <c r="B41" s="42"/>
      <c r="C41" s="42"/>
      <c r="D41" s="42"/>
      <c r="E41" s="42"/>
      <c r="F41" s="42"/>
      <c r="G41" s="42"/>
      <c r="H41" s="42"/>
    </row>
    <row r="42" spans="1:8" ht="15.75" customHeight="1" x14ac:dyDescent="0.2">
      <c r="A42" s="38"/>
    </row>
    <row r="43" spans="1:8" ht="15.75" customHeight="1" x14ac:dyDescent="0.2"/>
    <row r="44" spans="1:8" ht="15.75" customHeight="1" x14ac:dyDescent="0.2"/>
  </sheetData>
  <dataConsolidate/>
  <mergeCells count="12">
    <mergeCell ref="E1:H1"/>
    <mergeCell ref="C2:E2"/>
    <mergeCell ref="B3:C4"/>
    <mergeCell ref="D3:D4"/>
    <mergeCell ref="B40:H40"/>
    <mergeCell ref="B41:H41"/>
    <mergeCell ref="B5:D5"/>
    <mergeCell ref="B34:C34"/>
    <mergeCell ref="B35:H35"/>
    <mergeCell ref="B36:H36"/>
    <mergeCell ref="B37:H37"/>
    <mergeCell ref="B38:H38"/>
  </mergeCells>
  <phoneticPr fontId="22" type="noConversion"/>
  <dataValidations count="17">
    <dataValidation allowBlank="1" showInputMessage="1" showErrorMessage="1" prompt="Enter shipping details in cells B14 through G15, and product details in table starting in cell B17. Enter Salesperson name in cell below" sqref="E3" xr:uid="{D49B1026-D557-4F1B-A59A-A132B96A4745}"/>
    <dataValidation allowBlank="1" showInputMessage="1" showErrorMessage="1" prompt="Enter Free On Board Point in cell below" sqref="H3" xr:uid="{3925F41D-03EB-42BD-8792-456CC28999FB}"/>
    <dataValidation allowBlank="1" showInputMessage="1" showErrorMessage="1" prompt="Enter Salesperson name in this cell" sqref="E4" xr:uid="{4048E891-BD27-41E4-9329-9F6B0CFA556A}"/>
    <dataValidation allowBlank="1" showInputMessage="1" showErrorMessage="1" prompt="Enter Free On Board Point in this cell" sqref="H4" xr:uid="{3DAEC61D-1907-4DD2-8BE6-A4D3B6FB9A15}"/>
    <dataValidation allowBlank="1" showInputMessage="1" showErrorMessage="1" prompt="Enter Quantity in this column under this heading" sqref="B21 B6:B9 B16:B18 B24:B27" xr:uid="{46921F73-BCCF-4592-94D0-8D461630F487}"/>
    <dataValidation allowBlank="1" showInputMessage="1" showErrorMessage="1" prompt="Enter Unit Price in this column under this heading" sqref="F21 F6:F9 F16:F18 F24:F27" xr:uid="{3B4F7F45-4BD6-4665-99B4-B7BE2AEF2B71}"/>
    <dataValidation allowBlank="1" showInputMessage="1" showErrorMessage="1" prompt="Create a Price quote with tax calculation in this worksheet. Enter company, customer, quotation, shipping, and product details. Total due is automatically calculated" sqref="A1" xr:uid="{73571E05-FEB0-4ADA-B835-52D0BBA949AD}"/>
    <dataValidation allowBlank="1" showInputMessage="1" showErrorMessage="1" prompt="Sales Tax amount is automatically calculated in this cell" sqref="H34" xr:uid="{E1912868-2D79-45A1-9D55-78FC1C561FB6}"/>
    <dataValidation allowBlank="1" showInputMessage="1" showErrorMessage="1" prompt="Enter Purchase Order Number in cell below" sqref="D3 F3:G3" xr:uid="{AE4CB2CA-F8B4-4BB9-B73C-8201B1B69029}"/>
    <dataValidation allowBlank="1" showInputMessage="1" showErrorMessage="1" prompt="Enter Purchase Order Number in this cell" sqref="F4:G4" xr:uid="{3A442BD6-06B1-4749-AA18-6450EE364210}"/>
    <dataValidation allowBlank="1" showInputMessage="1" showErrorMessage="1" prompt="Enter Comments or Special Instructions in cell at right" sqref="B34:C34 B5 B3" xr:uid="{F4C57410-4A8F-4215-9139-13B17CEDE4A7}"/>
    <dataValidation allowBlank="1" showInputMessage="1" showErrorMessage="1" prompt="Enter Description in this column under this heading" sqref="C21:E21 C6:E9 C16:E18 C24:E27" xr:uid="{30EBC754-9934-4991-9398-E09F50118824}"/>
    <dataValidation allowBlank="1" showInputMessage="1" showErrorMessage="1" prompt="Enter Company Slogan in this cell and company address in cells below, from cell B4 through B6" sqref="C2" xr:uid="{2210BB47-DBEE-49FD-B104-CD934F00A3C1}"/>
    <dataValidation allowBlank="1" showInputMessage="1" showErrorMessage="1" prompt="Enter quotation Date in this cell" sqref="H2" xr:uid="{03FF834C-AD90-459F-8279-A4D1692028A0}"/>
    <dataValidation allowBlank="1" showInputMessage="1" showErrorMessage="1" prompt="Enter Company Name in this cell and slogan in cell below. Quotation title is in cell at right" sqref="B1:E1" xr:uid="{32F7AFF9-3403-49FC-BEC4-06BC0F8D9EB3}"/>
    <dataValidation allowBlank="1" showInputMessage="1" showErrorMessage="1" prompt="Enter quotation Date in cell at right" sqref="G2" xr:uid="{33FB431E-7293-44E4-AD2F-9CA10BF70704}"/>
    <dataValidation allowBlank="1" showInputMessage="1" showErrorMessage="1" prompt="Amount is automatically calculated in this column under this heading and Subtotal is automatically calculated at the end of the table" sqref="G6:G27" xr:uid="{D52E9898-86CE-4375-A3B9-64E123D14D4B}"/>
  </dataValidations>
  <printOptions horizontalCentered="1"/>
  <pageMargins left="0.23622047244094491" right="0.23622047244094491" top="0.55118110236220474" bottom="0.55118110236220474" header="0.11811023622047245" footer="0.31496062992125984"/>
  <pageSetup paperSize="9" scale="58" fitToHeight="0" orientation="portrait" r:id="rId1"/>
  <headerFooter differentFirst="1">
    <oddFooter>Page &amp;P of &amp;N</oddFooter>
    <firstHeader xml:space="preserve">&amp;C&amp;"-,Bold"Wentworth Care Furniture&amp;"-,Regular"
03 9408 9710 
Email: info@wentworthcare.com.au
Web: www.wentworthcare.com.au
</first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F91F-709F-406F-896C-B415838824F0}">
  <sheetPr>
    <tabColor theme="6"/>
  </sheetPr>
  <dimension ref="A1:J48"/>
  <sheetViews>
    <sheetView showGridLines="0" tabSelected="1" topLeftCell="A12" zoomScale="90" zoomScaleNormal="90" workbookViewId="0">
      <selection activeCell="J16" sqref="J16"/>
    </sheetView>
  </sheetViews>
  <sheetFormatPr defaultRowHeight="138" customHeight="1" x14ac:dyDescent="0.2"/>
  <cols>
    <col min="1" max="1" width="2.625" customWidth="1"/>
    <col min="2" max="2" width="7.875" customWidth="1"/>
    <col min="3" max="3" width="8" customWidth="1"/>
    <col min="4" max="4" width="36.625" customWidth="1"/>
    <col min="5" max="5" width="32.125" customWidth="1"/>
    <col min="6" max="6" width="14.625" customWidth="1"/>
    <col min="7" max="7" width="11.875" customWidth="1"/>
  </cols>
  <sheetData>
    <row r="1" spans="1:7" ht="45.75" customHeight="1" x14ac:dyDescent="0.2">
      <c r="A1" s="1"/>
      <c r="B1" s="2"/>
      <c r="C1" s="3"/>
      <c r="D1" s="3"/>
      <c r="F1" s="40"/>
      <c r="G1" s="39" t="s">
        <v>26</v>
      </c>
    </row>
    <row r="2" spans="1:7" ht="23.25" customHeight="1" x14ac:dyDescent="0.2">
      <c r="C2" s="49"/>
      <c r="D2" s="50"/>
      <c r="E2" s="50"/>
      <c r="F2" s="6" t="s">
        <v>3</v>
      </c>
      <c r="G2" s="7">
        <f ca="1">TODAY()</f>
        <v>45867</v>
      </c>
    </row>
    <row r="3" spans="1:7" ht="23.25" customHeight="1" x14ac:dyDescent="0.2">
      <c r="C3" s="8"/>
      <c r="D3" s="9"/>
      <c r="E3" s="9"/>
      <c r="F3" s="6" t="s">
        <v>4</v>
      </c>
      <c r="G3" s="10" t="s">
        <v>18</v>
      </c>
    </row>
    <row r="4" spans="1:7" ht="23.25" customHeight="1" x14ac:dyDescent="0.2">
      <c r="B4" s="54"/>
      <c r="C4" s="54"/>
      <c r="D4" s="54"/>
      <c r="E4" s="54"/>
      <c r="F4" s="11"/>
    </row>
    <row r="5" spans="1:7" ht="23.25" customHeight="1" x14ac:dyDescent="0.2">
      <c r="B5" s="12"/>
      <c r="C5" s="12"/>
      <c r="D5" s="12"/>
      <c r="E5" s="12"/>
    </row>
    <row r="6" spans="1:7" ht="23.25" customHeight="1" x14ac:dyDescent="0.2">
      <c r="B6" s="12"/>
      <c r="C6" s="12"/>
      <c r="D6" s="12"/>
      <c r="E6" s="12"/>
    </row>
    <row r="7" spans="1:7" ht="23.25" customHeight="1" x14ac:dyDescent="0.2">
      <c r="B7" s="51" t="s">
        <v>22</v>
      </c>
      <c r="C7" s="51"/>
      <c r="D7" s="52"/>
      <c r="E7" s="11"/>
      <c r="F7" s="13" t="s">
        <v>6</v>
      </c>
    </row>
    <row r="8" spans="1:7" ht="30" customHeight="1" x14ac:dyDescent="0.2">
      <c r="B8" s="51"/>
      <c r="C8" s="51"/>
      <c r="D8" s="53"/>
      <c r="E8" s="11"/>
      <c r="F8" s="14"/>
    </row>
    <row r="9" spans="1:7" ht="23.25" customHeight="1" x14ac:dyDescent="0.2">
      <c r="B9" s="43"/>
      <c r="C9" s="44"/>
      <c r="D9" s="44"/>
    </row>
    <row r="10" spans="1:7" s="11" customFormat="1" ht="35.25" customHeight="1" x14ac:dyDescent="0.2">
      <c r="B10" s="17" t="s">
        <v>7</v>
      </c>
      <c r="C10" s="17" t="s">
        <v>8</v>
      </c>
      <c r="D10" s="17" t="s">
        <v>9</v>
      </c>
      <c r="E10" s="17" t="s">
        <v>10</v>
      </c>
      <c r="F10" s="18" t="s">
        <v>45</v>
      </c>
      <c r="G10" s="18" t="s">
        <v>13</v>
      </c>
    </row>
    <row r="11" spans="1:7" ht="106.5" customHeight="1" x14ac:dyDescent="0.2">
      <c r="B11" s="21">
        <v>0</v>
      </c>
      <c r="C11" s="22"/>
      <c r="D11" s="23" t="s">
        <v>38</v>
      </c>
      <c r="E11" s="25"/>
      <c r="F11" s="24">
        <v>199</v>
      </c>
      <c r="G11" s="24">
        <f t="shared" ref="G11:G31" si="0">F11*B11</f>
        <v>0</v>
      </c>
    </row>
    <row r="12" spans="1:7" s="11" customFormat="1" ht="99.75" customHeight="1" x14ac:dyDescent="0.2">
      <c r="B12" s="21">
        <v>0</v>
      </c>
      <c r="C12" s="22"/>
      <c r="D12" s="22" t="s">
        <v>46</v>
      </c>
      <c r="E12" s="17"/>
      <c r="F12" s="24">
        <v>126</v>
      </c>
      <c r="G12" s="24">
        <f t="shared" si="0"/>
        <v>0</v>
      </c>
    </row>
    <row r="13" spans="1:7" s="11" customFormat="1" ht="99.75" customHeight="1" x14ac:dyDescent="0.2">
      <c r="B13" s="21">
        <v>0</v>
      </c>
      <c r="C13" s="22"/>
      <c r="D13" s="23" t="s">
        <v>23</v>
      </c>
      <c r="E13" s="17"/>
      <c r="F13" s="24">
        <v>144</v>
      </c>
      <c r="G13" s="24">
        <f t="shared" si="0"/>
        <v>0</v>
      </c>
    </row>
    <row r="14" spans="1:7" s="11" customFormat="1" ht="100.5" customHeight="1" x14ac:dyDescent="0.2">
      <c r="B14" s="21">
        <v>0</v>
      </c>
      <c r="C14" s="22"/>
      <c r="D14" s="22" t="s">
        <v>24</v>
      </c>
      <c r="E14" s="17"/>
      <c r="F14" s="24">
        <v>144</v>
      </c>
      <c r="G14" s="24">
        <f t="shared" si="0"/>
        <v>0</v>
      </c>
    </row>
    <row r="15" spans="1:7" ht="120" customHeight="1" x14ac:dyDescent="0.2">
      <c r="B15" s="21">
        <v>16</v>
      </c>
      <c r="C15" s="22"/>
      <c r="D15" s="23" t="s">
        <v>25</v>
      </c>
      <c r="F15" s="24">
        <v>171</v>
      </c>
      <c r="G15" s="24">
        <f t="shared" si="0"/>
        <v>2736</v>
      </c>
    </row>
    <row r="16" spans="1:7" ht="118.5" customHeight="1" x14ac:dyDescent="0.2">
      <c r="B16" s="21">
        <v>0</v>
      </c>
      <c r="C16" s="22"/>
      <c r="D16" s="23" t="s">
        <v>48</v>
      </c>
      <c r="E16" s="22"/>
      <c r="F16" s="24">
        <v>208</v>
      </c>
      <c r="G16" s="24">
        <f t="shared" si="0"/>
        <v>0</v>
      </c>
    </row>
    <row r="17" spans="2:10" ht="130.5" customHeight="1" x14ac:dyDescent="0.2">
      <c r="B17" s="21">
        <v>0</v>
      </c>
      <c r="C17" s="22"/>
      <c r="D17" s="23" t="s">
        <v>49</v>
      </c>
      <c r="E17" s="22"/>
      <c r="F17" s="24">
        <v>258</v>
      </c>
      <c r="G17" s="24">
        <f t="shared" si="0"/>
        <v>0</v>
      </c>
    </row>
    <row r="18" spans="2:10" ht="113.25" customHeight="1" x14ac:dyDescent="0.2">
      <c r="B18" s="21">
        <v>0</v>
      </c>
      <c r="C18" s="22"/>
      <c r="D18" s="23" t="s">
        <v>47</v>
      </c>
      <c r="E18" s="25"/>
      <c r="F18" s="24">
        <v>272</v>
      </c>
      <c r="G18" s="24">
        <f t="shared" si="0"/>
        <v>0</v>
      </c>
    </row>
    <row r="19" spans="2:10" ht="138" customHeight="1" x14ac:dyDescent="0.2">
      <c r="B19" s="21">
        <v>0</v>
      </c>
      <c r="C19" s="22"/>
      <c r="D19" s="23" t="s">
        <v>50</v>
      </c>
      <c r="E19" s="25"/>
      <c r="F19" s="24">
        <v>237</v>
      </c>
      <c r="G19" s="24">
        <f t="shared" si="0"/>
        <v>0</v>
      </c>
    </row>
    <row r="20" spans="2:10" ht="138" customHeight="1" x14ac:dyDescent="0.2">
      <c r="B20" s="21">
        <v>0</v>
      </c>
      <c r="C20" s="22"/>
      <c r="D20" s="23" t="s">
        <v>61</v>
      </c>
      <c r="E20" s="25"/>
      <c r="F20" s="24">
        <v>427</v>
      </c>
      <c r="G20" s="24">
        <f t="shared" ref="G20:G21" si="1">F20*B20</f>
        <v>0</v>
      </c>
    </row>
    <row r="21" spans="2:10" ht="138" customHeight="1" x14ac:dyDescent="0.2">
      <c r="B21" s="21">
        <v>0</v>
      </c>
      <c r="C21" s="22"/>
      <c r="D21" s="23" t="s">
        <v>62</v>
      </c>
      <c r="E21" s="25"/>
      <c r="F21" s="24">
        <v>640</v>
      </c>
      <c r="G21" s="24">
        <f t="shared" si="1"/>
        <v>0</v>
      </c>
    </row>
    <row r="22" spans="2:10" ht="138" customHeight="1" x14ac:dyDescent="0.2">
      <c r="B22" s="21">
        <v>0</v>
      </c>
      <c r="C22" s="22"/>
      <c r="D22" s="23" t="s">
        <v>59</v>
      </c>
      <c r="E22" s="25"/>
      <c r="F22" s="24">
        <v>300</v>
      </c>
      <c r="G22" s="24">
        <f t="shared" si="0"/>
        <v>0</v>
      </c>
    </row>
    <row r="23" spans="2:10" ht="138" customHeight="1" x14ac:dyDescent="0.2">
      <c r="B23" s="21">
        <v>0</v>
      </c>
      <c r="C23" s="22"/>
      <c r="D23" s="23" t="s">
        <v>58</v>
      </c>
      <c r="E23" s="25"/>
      <c r="F23" s="24">
        <v>546</v>
      </c>
      <c r="G23" s="24">
        <f t="shared" si="0"/>
        <v>0</v>
      </c>
    </row>
    <row r="24" spans="2:10" ht="138" customHeight="1" x14ac:dyDescent="0.2">
      <c r="B24" s="21"/>
      <c r="C24" s="22"/>
      <c r="D24" s="23" t="s">
        <v>60</v>
      </c>
      <c r="E24" s="25"/>
      <c r="F24" s="24">
        <v>570</v>
      </c>
      <c r="G24" s="24">
        <f t="shared" si="0"/>
        <v>0</v>
      </c>
    </row>
    <row r="25" spans="2:10" ht="138" customHeight="1" x14ac:dyDescent="0.2">
      <c r="B25" s="21"/>
      <c r="C25" s="22"/>
      <c r="D25" s="23" t="s">
        <v>79</v>
      </c>
      <c r="E25" s="25"/>
      <c r="F25" s="24">
        <v>973</v>
      </c>
      <c r="G25" s="24">
        <f t="shared" ref="G25:G26" si="2">F25*B25</f>
        <v>0</v>
      </c>
    </row>
    <row r="26" spans="2:10" ht="138" customHeight="1" x14ac:dyDescent="0.2">
      <c r="B26" s="21"/>
      <c r="C26" s="22"/>
      <c r="D26" s="23" t="s">
        <v>80</v>
      </c>
      <c r="E26" s="25"/>
      <c r="F26" s="24">
        <v>1240</v>
      </c>
      <c r="G26" s="24">
        <f t="shared" si="2"/>
        <v>0</v>
      </c>
    </row>
    <row r="27" spans="2:10" ht="138" customHeight="1" x14ac:dyDescent="0.2">
      <c r="B27" s="21">
        <v>0</v>
      </c>
      <c r="C27" s="22"/>
      <c r="D27" s="23" t="s">
        <v>68</v>
      </c>
      <c r="E27" s="22"/>
      <c r="F27" s="24">
        <v>50</v>
      </c>
      <c r="G27" s="24">
        <f t="shared" si="0"/>
        <v>0</v>
      </c>
      <c r="I27" s="26"/>
      <c r="J27" s="27"/>
    </row>
    <row r="28" spans="2:10" s="11" customFormat="1" ht="107.25" customHeight="1" x14ac:dyDescent="0.2">
      <c r="B28" s="21">
        <v>0</v>
      </c>
      <c r="C28" s="22"/>
      <c r="D28" s="23" t="s">
        <v>51</v>
      </c>
      <c r="E28" s="17"/>
      <c r="F28" s="24">
        <v>355</v>
      </c>
      <c r="G28" s="24">
        <f t="shared" si="0"/>
        <v>0</v>
      </c>
    </row>
    <row r="29" spans="2:10" s="11" customFormat="1" ht="107.25" customHeight="1" x14ac:dyDescent="0.2">
      <c r="B29" s="21">
        <v>0</v>
      </c>
      <c r="C29" s="22"/>
      <c r="D29" s="23" t="s">
        <v>53</v>
      </c>
      <c r="E29" s="17"/>
      <c r="F29" s="24">
        <v>269</v>
      </c>
      <c r="G29" s="24">
        <f t="shared" si="0"/>
        <v>0</v>
      </c>
    </row>
    <row r="30" spans="2:10" s="11" customFormat="1" ht="107.25" customHeight="1" x14ac:dyDescent="0.2">
      <c r="B30" s="21">
        <v>0</v>
      </c>
      <c r="C30" s="22"/>
      <c r="D30" s="23" t="s">
        <v>54</v>
      </c>
      <c r="E30" s="17"/>
      <c r="F30" s="24">
        <v>289</v>
      </c>
      <c r="G30" s="24">
        <f t="shared" si="0"/>
        <v>0</v>
      </c>
    </row>
    <row r="31" spans="2:10" s="11" customFormat="1" ht="107.25" customHeight="1" x14ac:dyDescent="0.2">
      <c r="B31" s="21">
        <v>0</v>
      </c>
      <c r="C31" s="22"/>
      <c r="D31" s="23" t="s">
        <v>57</v>
      </c>
      <c r="E31" s="17"/>
      <c r="F31" s="24">
        <v>339</v>
      </c>
      <c r="G31" s="24">
        <f t="shared" si="0"/>
        <v>0</v>
      </c>
    </row>
    <row r="32" spans="2:10" ht="22.5" customHeight="1" x14ac:dyDescent="0.2">
      <c r="F32" s="28"/>
      <c r="G32" s="29">
        <f>SUBTOTAL(109,Quotation4[Total])</f>
        <v>2736</v>
      </c>
    </row>
    <row r="33" spans="1:7" ht="18" customHeight="1" x14ac:dyDescent="0.2">
      <c r="F33" s="28" t="s">
        <v>21</v>
      </c>
      <c r="G33" s="30">
        <v>0</v>
      </c>
    </row>
    <row r="34" spans="1:7" ht="18" customHeight="1" x14ac:dyDescent="0.2">
      <c r="F34" s="28" t="s">
        <v>13</v>
      </c>
      <c r="G34" s="31">
        <f>Quotation4[[#Totals],[Total]]+G33</f>
        <v>2736</v>
      </c>
    </row>
    <row r="35" spans="1:7" ht="18" customHeight="1" x14ac:dyDescent="0.2">
      <c r="F35" s="28" t="s">
        <v>14</v>
      </c>
      <c r="G35" s="30">
        <f>G34*0.1</f>
        <v>273.60000000000002</v>
      </c>
    </row>
    <row r="36" spans="1:7" ht="15.75" customHeight="1" x14ac:dyDescent="0.2">
      <c r="F36" s="28" t="s">
        <v>15</v>
      </c>
      <c r="G36" s="31">
        <f>SUM(G34:G35)</f>
        <v>3009.6</v>
      </c>
    </row>
    <row r="37" spans="1:7" ht="15.75" customHeight="1" x14ac:dyDescent="0.2">
      <c r="F37" s="29"/>
    </row>
    <row r="38" spans="1:7" ht="15.75" customHeight="1" x14ac:dyDescent="0.2">
      <c r="B38" s="45" t="s">
        <v>11</v>
      </c>
      <c r="C38" s="45"/>
      <c r="D38" s="32" t="s">
        <v>17</v>
      </c>
    </row>
    <row r="39" spans="1:7" s="34" customFormat="1" ht="15.75" customHeight="1" x14ac:dyDescent="0.2">
      <c r="A39" s="33"/>
      <c r="B39" s="46" t="s">
        <v>1</v>
      </c>
      <c r="C39" s="46"/>
      <c r="D39" s="46"/>
      <c r="E39" s="46"/>
      <c r="F39" s="46"/>
    </row>
    <row r="40" spans="1:7" s="34" customFormat="1" ht="15.75" customHeight="1" x14ac:dyDescent="0.2">
      <c r="A40" s="33"/>
      <c r="B40" s="46" t="s">
        <v>5</v>
      </c>
      <c r="C40" s="46"/>
      <c r="D40" s="46"/>
      <c r="E40" s="46"/>
      <c r="F40" s="46"/>
    </row>
    <row r="41" spans="1:7" s="34" customFormat="1" ht="15.75" customHeight="1" x14ac:dyDescent="0.2">
      <c r="A41" s="33"/>
      <c r="B41" s="47"/>
      <c r="C41" s="47"/>
      <c r="D41" s="47"/>
      <c r="E41" s="47"/>
      <c r="F41" s="47"/>
    </row>
    <row r="42" spans="1:7" s="34" customFormat="1" ht="27.75" customHeight="1" x14ac:dyDescent="0.2">
      <c r="A42" s="33"/>
      <c r="B42" s="47" t="s">
        <v>2</v>
      </c>
      <c r="C42" s="47"/>
      <c r="D42" s="47"/>
      <c r="E42" s="47"/>
      <c r="F42" s="47"/>
    </row>
    <row r="43" spans="1:7" ht="15.75" customHeight="1" x14ac:dyDescent="0.2">
      <c r="A43" s="36"/>
    </row>
    <row r="44" spans="1:7" ht="15.75" customHeight="1" x14ac:dyDescent="0.2">
      <c r="A44" s="36"/>
      <c r="B44" s="42"/>
      <c r="C44" s="42"/>
      <c r="D44" s="42"/>
      <c r="E44" s="42"/>
      <c r="F44" s="42"/>
    </row>
    <row r="45" spans="1:7" ht="15.75" customHeight="1" x14ac:dyDescent="0.2">
      <c r="A45" s="37"/>
      <c r="B45" s="42"/>
      <c r="C45" s="42"/>
      <c r="D45" s="42"/>
      <c r="E45" s="42"/>
      <c r="F45" s="42"/>
    </row>
    <row r="46" spans="1:7" ht="15.75" customHeight="1" x14ac:dyDescent="0.2">
      <c r="A46" s="38"/>
    </row>
    <row r="47" spans="1:7" ht="15.75" customHeight="1" x14ac:dyDescent="0.2"/>
    <row r="48" spans="1:7" ht="15.75" customHeight="1" x14ac:dyDescent="0.2"/>
  </sheetData>
  <dataConsolidate/>
  <mergeCells count="12">
    <mergeCell ref="B44:F44"/>
    <mergeCell ref="B45:F45"/>
    <mergeCell ref="B9:D9"/>
    <mergeCell ref="B38:C38"/>
    <mergeCell ref="B39:F39"/>
    <mergeCell ref="B40:F40"/>
    <mergeCell ref="B41:F41"/>
    <mergeCell ref="C2:E2"/>
    <mergeCell ref="B4:E4"/>
    <mergeCell ref="B7:C8"/>
    <mergeCell ref="D7:D8"/>
    <mergeCell ref="B42:F42"/>
  </mergeCells>
  <dataValidations count="20">
    <dataValidation allowBlank="1" showInputMessage="1" showErrorMessage="1" prompt="Enter Prepared by name in this cell" sqref="F4" xr:uid="{5E6F2B15-20D0-4D52-89BC-605137475CD7}"/>
    <dataValidation allowBlank="1" showInputMessage="1" showErrorMessage="1" prompt="Enter quotation Date in this cell" sqref="G2:G3" xr:uid="{A5B46472-5D9B-4C66-943F-0379197C5C4B}"/>
    <dataValidation allowBlank="1" showInputMessage="1" showErrorMessage="1" prompt="Enter quotation Date in cell at right" sqref="F2:F3" xr:uid="{49512B87-6E98-4871-820F-BED733A2EFAF}"/>
    <dataValidation allowBlank="1" showInputMessage="1" showErrorMessage="1" prompt="Enter Company Slogan in this cell and company address in cells below, from cell B4 through B6" sqref="C2:C3" xr:uid="{71A49F0A-DAD8-42D7-B618-ED4CB63A32EF}"/>
    <dataValidation allowBlank="1" showInputMessage="1" showErrorMessage="1" prompt="Enter Description in this column under this heading" sqref="C12:E14 C10:E10 C28:E31" xr:uid="{48193952-EF5C-42E0-96C6-F5F4FE460417}"/>
    <dataValidation allowBlank="1" showInputMessage="1" showErrorMessage="1" prompt="Enter Comments or Special Instructions in cell at right" sqref="B38:C38 B9 B7" xr:uid="{C780C811-FD06-4756-BF17-1223F22CEF39}"/>
    <dataValidation allowBlank="1" showInputMessage="1" showErrorMessage="1" prompt="Enter Purchase Order Number in cell below" sqref="D7" xr:uid="{594B4E33-F766-4292-8DA1-C7FEC991FEC6}"/>
    <dataValidation allowBlank="1" showInputMessage="1" showErrorMessage="1" prompt="Enter Quotation number in this cell" sqref="G3" xr:uid="{8E6B45DC-E197-428B-BDEC-BCCF6D6291A1}"/>
    <dataValidation allowBlank="1" showInputMessage="1" showErrorMessage="1" prompt="Sales Tax amount is automatically calculated in this cell" sqref="F38" xr:uid="{F3C9589F-6410-47A7-9081-05EDAF2A56AE}"/>
    <dataValidation allowBlank="1" showInputMessage="1" showErrorMessage="1" prompt="Create a Price quote with tax calculation in this worksheet. Enter company, customer, quotation, shipping, and product details. Total due is automatically calculated" sqref="A1" xr:uid="{133F0247-0E3C-4532-9270-B51904A65E8E}"/>
    <dataValidation allowBlank="1" showInputMessage="1" showErrorMessage="1" prompt="Amount is automatically calculated in this column under this heading and Subtotal is automatically calculated at the end of the table" sqref="F10 G10:G31" xr:uid="{DC04EDEE-665C-468C-B116-C8C5E4EF75D4}"/>
    <dataValidation allowBlank="1" showInputMessage="1" showErrorMessage="1" prompt="Enter Unit Price in this column under this heading" sqref="F12:F14 F28:F31" xr:uid="{79963B2B-AC22-4A5D-9E0A-5AC4B8A4F45C}"/>
    <dataValidation allowBlank="1" showInputMessage="1" showErrorMessage="1" prompt="Enter Quantity in this column under this heading" sqref="B12:B14 B10 B28:B31" xr:uid="{6476FDCD-0378-407B-B7B5-D0DB3A1559B3}"/>
    <dataValidation allowBlank="1" showInputMessage="1" showErrorMessage="1" prompt="Enter Free On Board Point in this cell" sqref="F8" xr:uid="{ABDFD0D3-D0AC-4247-A235-083EC4C9FFE7}"/>
    <dataValidation allowBlank="1" showInputMessage="1" showErrorMessage="1" prompt="Enter Salesperson name in this cell" sqref="E8" xr:uid="{9AFC5303-28AD-4DA8-89D8-8E4CE91FE021}"/>
    <dataValidation allowBlank="1" showInputMessage="1" showErrorMessage="1" prompt="Enter Free On Board Point in cell below" sqref="F7" xr:uid="{857BF62B-A4D1-42BE-BBFD-CC1707EB32BD}"/>
    <dataValidation allowBlank="1" showInputMessage="1" showErrorMessage="1" prompt="Enter shipping details in cells B14 through G15, and product details in table starting in cell B17. Enter Salesperson name in cell below" sqref="E7" xr:uid="{BB979690-4C45-41F2-A33D-7295EDBD8B10}"/>
    <dataValidation allowBlank="1" showInputMessage="1" showErrorMessage="1" prompt="Enter customer Street Address in this cell" sqref="B5:E6" xr:uid="{921D9192-495E-4097-B669-AA93107288B6}"/>
    <dataValidation allowBlank="1" showInputMessage="1" showErrorMessage="1" prompt="Enter customer Company Name in this cell" sqref="B4:E4" xr:uid="{936CB769-6286-4012-BE0F-3E04E91010BB}"/>
    <dataValidation allowBlank="1" showInputMessage="1" showErrorMessage="1" prompt="Enter Company Name in this cell and slogan in cell below. Quotation title is in cell at right" sqref="B1:D1 G1" xr:uid="{1168CF27-04F9-4AFD-AC63-8F8FB9954629}"/>
  </dataValidations>
  <printOptions horizontalCentered="1"/>
  <pageMargins left="0.23622047244094491" right="0.23622047244094491" top="0.55118110236220474" bottom="0.55118110236220474" header="0.11811023622047245" footer="0.31496062992125984"/>
  <pageSetup paperSize="9" scale="58" fitToHeight="0" orientation="portrait" r:id="rId1"/>
  <headerFooter differentFirst="1">
    <oddFooter>Page &amp;P of &amp;N</oddFooter>
    <firstHeader xml:space="preserve">&amp;C&amp;"-,Bold"Wentworth Care Furniture&amp;"-,Regular"
03 9408 9710 
Email: info@wentworthcare.com.au
Web: www.wentworthcare.com.au
</first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K36"/>
  <sheetViews>
    <sheetView showGridLines="0" topLeftCell="A16" zoomScale="90" zoomScaleNormal="90" workbookViewId="0">
      <selection activeCell="F12" sqref="F12"/>
    </sheetView>
  </sheetViews>
  <sheetFormatPr defaultRowHeight="138" customHeight="1" x14ac:dyDescent="0.2"/>
  <cols>
    <col min="1" max="1" width="2.625" customWidth="1"/>
    <col min="2" max="2" width="7.875" customWidth="1"/>
    <col min="3" max="3" width="7.75" customWidth="1"/>
    <col min="4" max="4" width="67" customWidth="1"/>
    <col min="5" max="5" width="43.125" customWidth="1"/>
    <col min="6" max="6" width="12.625" customWidth="1"/>
    <col min="7" max="7" width="14.625" customWidth="1"/>
    <col min="8" max="8" width="9.375" customWidth="1"/>
    <col min="9" max="9" width="13" style="5" hidden="1" customWidth="1"/>
    <col min="10" max="10" width="10.625" hidden="1" customWidth="1"/>
    <col min="11" max="11" width="13" hidden="1" customWidth="1"/>
  </cols>
  <sheetData>
    <row r="1" spans="1:10" ht="45.75" customHeight="1" x14ac:dyDescent="0.2">
      <c r="A1" s="1"/>
      <c r="B1" s="2"/>
      <c r="C1" s="3"/>
      <c r="D1" s="3"/>
      <c r="E1" s="55" t="s">
        <v>44</v>
      </c>
      <c r="F1" s="55"/>
      <c r="G1" s="55"/>
      <c r="H1" s="4"/>
    </row>
    <row r="2" spans="1:10" ht="23.25" customHeight="1" x14ac:dyDescent="0.2">
      <c r="C2" s="49" t="s">
        <v>0</v>
      </c>
      <c r="D2" s="50"/>
      <c r="E2" s="50"/>
      <c r="F2" s="6" t="s">
        <v>3</v>
      </c>
      <c r="G2" s="7">
        <f ca="1">TODAY()</f>
        <v>45867</v>
      </c>
    </row>
    <row r="3" spans="1:10" ht="23.25" customHeight="1" x14ac:dyDescent="0.2">
      <c r="C3" s="8"/>
      <c r="D3" s="9"/>
      <c r="E3" s="9"/>
      <c r="F3" s="6" t="s">
        <v>4</v>
      </c>
      <c r="G3" s="10" t="s">
        <v>18</v>
      </c>
    </row>
    <row r="4" spans="1:10" ht="23.25" customHeight="1" x14ac:dyDescent="0.2">
      <c r="B4" s="12"/>
      <c r="C4" s="12"/>
      <c r="D4" s="12"/>
      <c r="E4" s="12"/>
      <c r="F4" s="12"/>
    </row>
    <row r="5" spans="1:10" ht="23.25" customHeight="1" x14ac:dyDescent="0.2">
      <c r="B5" s="51" t="s">
        <v>22</v>
      </c>
      <c r="C5" s="51"/>
      <c r="D5" s="52"/>
      <c r="E5" s="11"/>
      <c r="F5" s="11"/>
      <c r="G5" s="13" t="s">
        <v>6</v>
      </c>
      <c r="I5" s="56" t="s">
        <v>20</v>
      </c>
      <c r="J5" s="56"/>
    </row>
    <row r="6" spans="1:10" ht="30" customHeight="1" x14ac:dyDescent="0.2">
      <c r="B6" s="51"/>
      <c r="C6" s="51"/>
      <c r="D6" s="53"/>
      <c r="E6" s="11"/>
      <c r="F6" s="11"/>
      <c r="G6" s="14"/>
      <c r="I6" s="15" t="s">
        <v>19</v>
      </c>
      <c r="J6" s="16">
        <v>120</v>
      </c>
    </row>
    <row r="7" spans="1:10" ht="23.25" customHeight="1" x14ac:dyDescent="0.2">
      <c r="B7" s="43"/>
      <c r="C7" s="44"/>
      <c r="D7" s="44"/>
    </row>
    <row r="8" spans="1:10" s="11" customFormat="1" ht="35.25" customHeight="1" x14ac:dyDescent="0.2">
      <c r="B8" s="17" t="s">
        <v>7</v>
      </c>
      <c r="C8" s="17" t="s">
        <v>8</v>
      </c>
      <c r="D8" s="17" t="s">
        <v>9</v>
      </c>
      <c r="E8" s="17" t="s">
        <v>10</v>
      </c>
      <c r="F8" s="18" t="s">
        <v>45</v>
      </c>
      <c r="G8" s="17" t="s">
        <v>12</v>
      </c>
      <c r="I8" s="19" t="s">
        <v>16</v>
      </c>
      <c r="J8" s="20" t="s">
        <v>12</v>
      </c>
    </row>
    <row r="9" spans="1:10" ht="138" customHeight="1" x14ac:dyDescent="0.2">
      <c r="B9" s="21">
        <v>0</v>
      </c>
      <c r="C9" s="22"/>
      <c r="D9" s="23" t="s">
        <v>64</v>
      </c>
      <c r="F9" s="24">
        <v>2466</v>
      </c>
      <c r="G9" s="24">
        <f>Quotation[[#This Row],[Price]]*Quotation[[#This Row],[Quantity]]</f>
        <v>0</v>
      </c>
      <c r="I9" s="26"/>
      <c r="J9" s="27"/>
    </row>
    <row r="10" spans="1:10" ht="138" customHeight="1" x14ac:dyDescent="0.2">
      <c r="B10" s="21">
        <v>0</v>
      </c>
      <c r="C10" s="22"/>
      <c r="D10" s="23" t="s">
        <v>65</v>
      </c>
      <c r="F10" s="24">
        <v>2733</v>
      </c>
      <c r="G10" s="24">
        <f>Quotation[[#This Row],[Price]]*Quotation[[#This Row],[Quantity]]</f>
        <v>0</v>
      </c>
      <c r="I10" s="26"/>
      <c r="J10" s="27"/>
    </row>
    <row r="11" spans="1:10" ht="138" customHeight="1" x14ac:dyDescent="0.2">
      <c r="B11" s="21">
        <v>0</v>
      </c>
      <c r="C11" s="22"/>
      <c r="D11" s="23" t="s">
        <v>63</v>
      </c>
      <c r="E11" s="41"/>
      <c r="F11" s="24">
        <v>1600</v>
      </c>
      <c r="G11" s="24">
        <f>Quotation[[#This Row],[Price]]*Quotation[[#This Row],[Quantity]]</f>
        <v>0</v>
      </c>
      <c r="I11" s="26"/>
      <c r="J11" s="27"/>
    </row>
    <row r="12" spans="1:10" ht="138" customHeight="1" x14ac:dyDescent="0.2">
      <c r="B12" s="21">
        <v>0</v>
      </c>
      <c r="C12" s="22"/>
      <c r="D12" s="23" t="s">
        <v>43</v>
      </c>
      <c r="E12" s="41"/>
      <c r="F12" s="24">
        <v>1600</v>
      </c>
      <c r="G12" s="24">
        <f>Quotation[[#This Row],[Price]]*Quotation[[#This Row],[Quantity]]</f>
        <v>0</v>
      </c>
      <c r="I12" s="26"/>
      <c r="J12" s="27"/>
    </row>
    <row r="13" spans="1:10" ht="138" customHeight="1" x14ac:dyDescent="0.2">
      <c r="B13" s="21">
        <v>0</v>
      </c>
      <c r="C13" s="22"/>
      <c r="D13" s="23" t="s">
        <v>69</v>
      </c>
      <c r="E13" s="22"/>
      <c r="F13" s="24">
        <v>50</v>
      </c>
      <c r="G13" s="24">
        <f>Quotation[[#This Row],[Price]]*Quotation[[#This Row],[Quantity]]</f>
        <v>0</v>
      </c>
      <c r="I13" s="26"/>
      <c r="J13" s="27"/>
    </row>
    <row r="14" spans="1:10" ht="138" customHeight="1" x14ac:dyDescent="0.2">
      <c r="B14" s="21">
        <v>0</v>
      </c>
      <c r="C14" s="22"/>
      <c r="D14" s="23" t="s">
        <v>66</v>
      </c>
      <c r="E14" s="41"/>
      <c r="F14" s="24">
        <v>850</v>
      </c>
      <c r="G14" s="24">
        <f>Quotation[[#This Row],[Price]]*Quotation[[#This Row],[Quantity]]</f>
        <v>0</v>
      </c>
      <c r="I14" s="26"/>
      <c r="J14" s="27"/>
    </row>
    <row r="15" spans="1:10" ht="138" customHeight="1" x14ac:dyDescent="0.2">
      <c r="B15" s="21">
        <v>0</v>
      </c>
      <c r="C15" s="22"/>
      <c r="D15" s="23" t="s">
        <v>67</v>
      </c>
      <c r="E15" s="25"/>
      <c r="F15" s="24">
        <v>890</v>
      </c>
      <c r="G15" s="24">
        <f>Quotation[[#This Row],[Price]]*Quotation[[#This Row],[Quantity]]</f>
        <v>0</v>
      </c>
      <c r="I15" s="26"/>
      <c r="J15" s="27"/>
    </row>
    <row r="16" spans="1:10" ht="138" customHeight="1" x14ac:dyDescent="0.2">
      <c r="B16" s="21">
        <v>0</v>
      </c>
      <c r="C16" s="22"/>
      <c r="D16" s="23" t="s">
        <v>42</v>
      </c>
      <c r="E16" s="25"/>
      <c r="F16" s="24">
        <v>2900</v>
      </c>
      <c r="G16" s="24">
        <f>Quotation[[#This Row],[Price]]*Quotation[[#This Row],[Quantity]]</f>
        <v>0</v>
      </c>
      <c r="I16" s="26"/>
      <c r="J16" s="27"/>
    </row>
    <row r="17" spans="1:10" ht="138" customHeight="1" x14ac:dyDescent="0.2">
      <c r="B17" s="21">
        <v>0</v>
      </c>
      <c r="C17" s="22"/>
      <c r="D17" s="23" t="s">
        <v>41</v>
      </c>
      <c r="E17" s="25"/>
      <c r="F17" s="24">
        <v>3066</v>
      </c>
      <c r="G17" s="24">
        <f>Quotation[[#This Row],[Price]]*Quotation[[#This Row],[Quantity]]</f>
        <v>0</v>
      </c>
      <c r="I17" s="26"/>
      <c r="J17" s="27"/>
    </row>
    <row r="18" spans="1:10" ht="138" customHeight="1" x14ac:dyDescent="0.2">
      <c r="B18" s="21">
        <v>0</v>
      </c>
      <c r="C18" s="22"/>
      <c r="D18" s="23" t="s">
        <v>39</v>
      </c>
      <c r="E18" s="25"/>
      <c r="F18" s="24">
        <v>3733</v>
      </c>
      <c r="G18" s="24">
        <f>Quotation[[#This Row],[Price]]*Quotation[[#This Row],[Quantity]]</f>
        <v>0</v>
      </c>
      <c r="I18" s="26"/>
      <c r="J18" s="27"/>
    </row>
    <row r="19" spans="1:10" ht="138" customHeight="1" x14ac:dyDescent="0.2">
      <c r="B19" s="21">
        <v>0</v>
      </c>
      <c r="C19" s="22"/>
      <c r="D19" s="23" t="s">
        <v>40</v>
      </c>
      <c r="E19" s="25"/>
      <c r="F19" s="24">
        <v>3733</v>
      </c>
      <c r="G19" s="24">
        <f>Quotation[[#This Row],[Price]]*Quotation[[#This Row],[Quantity]]</f>
        <v>0</v>
      </c>
      <c r="I19" s="26"/>
      <c r="J19" s="27"/>
    </row>
    <row r="20" spans="1:10" ht="18.75" customHeight="1" x14ac:dyDescent="0.2">
      <c r="F20" s="28"/>
      <c r="G20" s="29">
        <f>SUBTOTAL(109,Quotation[Total Amount])</f>
        <v>0</v>
      </c>
      <c r="I20" s="26"/>
      <c r="J20" s="27"/>
    </row>
    <row r="21" spans="1:10" ht="18.75" customHeight="1" x14ac:dyDescent="0.2">
      <c r="F21" s="28" t="s">
        <v>21</v>
      </c>
      <c r="G21" s="30">
        <v>0</v>
      </c>
    </row>
    <row r="22" spans="1:10" ht="18.75" customHeight="1" x14ac:dyDescent="0.2">
      <c r="F22" s="28" t="s">
        <v>13</v>
      </c>
      <c r="G22" s="31">
        <f>Quotation[[#Totals],[Total Amount]]+G21</f>
        <v>0</v>
      </c>
    </row>
    <row r="23" spans="1:10" ht="18.75" customHeight="1" x14ac:dyDescent="0.2">
      <c r="F23" s="28" t="s">
        <v>14</v>
      </c>
      <c r="G23" s="30">
        <f>G22*0.1</f>
        <v>0</v>
      </c>
    </row>
    <row r="24" spans="1:10" ht="18.75" customHeight="1" x14ac:dyDescent="0.2">
      <c r="F24" s="28" t="s">
        <v>15</v>
      </c>
      <c r="G24" s="31">
        <f>SUM(G22:G23)</f>
        <v>0</v>
      </c>
    </row>
    <row r="25" spans="1:10" ht="15.75" customHeight="1" x14ac:dyDescent="0.2">
      <c r="F25" s="28"/>
      <c r="G25" s="29"/>
    </row>
    <row r="26" spans="1:10" ht="15.75" customHeight="1" x14ac:dyDescent="0.2">
      <c r="B26" s="45" t="s">
        <v>11</v>
      </c>
      <c r="C26" s="45"/>
      <c r="D26" s="32" t="s">
        <v>17</v>
      </c>
      <c r="F26" s="28"/>
    </row>
    <row r="27" spans="1:10" s="34" customFormat="1" ht="15.75" customHeight="1" x14ac:dyDescent="0.2">
      <c r="A27" s="33"/>
      <c r="B27" s="46" t="s">
        <v>1</v>
      </c>
      <c r="C27" s="46"/>
      <c r="D27" s="46"/>
      <c r="E27" s="46"/>
      <c r="F27" s="46"/>
      <c r="G27" s="46"/>
      <c r="I27" s="35"/>
    </row>
    <row r="28" spans="1:10" s="34" customFormat="1" ht="15.75" customHeight="1" x14ac:dyDescent="0.2">
      <c r="A28" s="33"/>
      <c r="B28" s="46" t="s">
        <v>5</v>
      </c>
      <c r="C28" s="46"/>
      <c r="D28" s="46"/>
      <c r="E28" s="46"/>
      <c r="F28" s="46"/>
      <c r="G28" s="46"/>
      <c r="I28" s="35"/>
    </row>
    <row r="29" spans="1:10" s="34" customFormat="1" ht="15.75" customHeight="1" x14ac:dyDescent="0.2">
      <c r="A29" s="33"/>
      <c r="B29" s="47"/>
      <c r="C29" s="47"/>
      <c r="D29" s="47"/>
      <c r="E29" s="47"/>
      <c r="F29" s="47"/>
      <c r="G29" s="47"/>
      <c r="I29" s="35"/>
    </row>
    <row r="30" spans="1:10" s="34" customFormat="1" ht="27.75" customHeight="1" x14ac:dyDescent="0.2">
      <c r="A30" s="33"/>
      <c r="B30" s="47" t="s">
        <v>2</v>
      </c>
      <c r="C30" s="47"/>
      <c r="D30" s="47"/>
      <c r="E30" s="47"/>
      <c r="F30" s="47"/>
      <c r="G30" s="47"/>
      <c r="I30" s="35"/>
    </row>
    <row r="31" spans="1:10" ht="15.75" customHeight="1" x14ac:dyDescent="0.2">
      <c r="A31" s="36"/>
    </row>
    <row r="32" spans="1:10" ht="15.75" customHeight="1" x14ac:dyDescent="0.2">
      <c r="A32" s="36"/>
      <c r="B32" s="42"/>
      <c r="C32" s="42"/>
      <c r="D32" s="42"/>
      <c r="E32" s="42"/>
      <c r="F32" s="42"/>
      <c r="G32" s="42"/>
    </row>
    <row r="33" spans="1:7" ht="15.75" customHeight="1" x14ac:dyDescent="0.2">
      <c r="A33" s="37"/>
      <c r="B33" s="42"/>
      <c r="C33" s="42"/>
      <c r="D33" s="42"/>
      <c r="E33" s="42"/>
      <c r="F33" s="42"/>
      <c r="G33" s="42"/>
    </row>
    <row r="34" spans="1:7" ht="15.75" customHeight="1" x14ac:dyDescent="0.2">
      <c r="A34" s="38"/>
    </row>
    <row r="35" spans="1:7" ht="15.75" customHeight="1" x14ac:dyDescent="0.2"/>
    <row r="36" spans="1:7" ht="15.75" customHeight="1" x14ac:dyDescent="0.2"/>
  </sheetData>
  <dataConsolidate/>
  <mergeCells count="13">
    <mergeCell ref="E1:G1"/>
    <mergeCell ref="I5:J5"/>
    <mergeCell ref="C2:E2"/>
    <mergeCell ref="B5:C6"/>
    <mergeCell ref="B26:C26"/>
    <mergeCell ref="D5:D6"/>
    <mergeCell ref="B7:D7"/>
    <mergeCell ref="B33:G33"/>
    <mergeCell ref="B27:G27"/>
    <mergeCell ref="B30:G30"/>
    <mergeCell ref="B28:G28"/>
    <mergeCell ref="B32:G32"/>
    <mergeCell ref="B29:G29"/>
  </mergeCells>
  <phoneticPr fontId="1" type="noConversion"/>
  <dataValidations xWindow="802" yWindow="306" count="20">
    <dataValidation allowBlank="1" showInputMessage="1" showErrorMessage="1" prompt="Enter shipping details in cells B14 through G15, and product details in table starting in cell B17. Enter Salesperson name in cell below" sqref="E5" xr:uid="{00000000-0002-0000-0000-00000D000000}"/>
    <dataValidation allowBlank="1" showInputMessage="1" showErrorMessage="1" prompt="Enter Free On Board Point in cell below" sqref="G5" xr:uid="{00000000-0002-0000-0000-000011000000}"/>
    <dataValidation allowBlank="1" showInputMessage="1" showErrorMessage="1" prompt="Enter Salesperson name in this cell" sqref="E6" xr:uid="{00000000-0002-0000-0000-000013000000}"/>
    <dataValidation allowBlank="1" showInputMessage="1" showErrorMessage="1" prompt="Enter Free On Board Point in this cell" sqref="G6" xr:uid="{00000000-0002-0000-0000-000017000000}"/>
    <dataValidation allowBlank="1" showInputMessage="1" showErrorMessage="1" prompt="Enter Quantity in this column under this heading" sqref="B8" xr:uid="{00000000-0002-0000-0000-000019000000}"/>
    <dataValidation allowBlank="1" showInputMessage="1" showErrorMessage="1" prompt="Enter Unit Price in this column under this heading" sqref="F8 I8" xr:uid="{00000000-0002-0000-0000-00001B000000}"/>
    <dataValidation allowBlank="1" showInputMessage="1" showErrorMessage="1" prompt="Amount is automatically calculated in this column under this heading and Subtotal is automatically calculated at the end of the table" sqref="J8 G8" xr:uid="{00000000-0002-0000-0000-00001C000000}"/>
    <dataValidation allowBlank="1" showInputMessage="1" showErrorMessage="1" prompt="Create a Price quote with tax calculation in this worksheet. Enter company, customer, quotation, shipping, and product details. Total due is automatically calculated" sqref="A1" xr:uid="{00000000-0002-0000-0000-000020000000}"/>
    <dataValidation allowBlank="1" showInputMessage="1" showErrorMessage="1" prompt="Sales Tax amount is automatically calculated in this cell" sqref="G26" xr:uid="{00000000-0002-0000-0000-000026000000}"/>
    <dataValidation allowBlank="1" showInputMessage="1" showErrorMessage="1" prompt="Enter Quotation number in this cell" sqref="G3" xr:uid="{00000000-0002-0000-0000-00002F000000}"/>
    <dataValidation allowBlank="1" showInputMessage="1" showErrorMessage="1" prompt="Enter Purchase Order Number in cell below" sqref="D5 F5" xr:uid="{00000000-0002-0000-0000-00000E000000}"/>
    <dataValidation allowBlank="1" showInputMessage="1" showErrorMessage="1" prompt="Enter Comments or Special Instructions in cell at right" sqref="B26:C26 B7 B5" xr:uid="{E3C4B9EA-5F10-4038-B453-A0E7EF7A7F45}"/>
    <dataValidation allowBlank="1" showInputMessage="1" showErrorMessage="1" prompt="Enter Description in this column under this heading" sqref="C8:E8" xr:uid="{00000000-0002-0000-0000-00001A000000}"/>
    <dataValidation allowBlank="1" showInputMessage="1" showErrorMessage="1" prompt="Enter Company Slogan in this cell and company address in cells below, from cell B4 through B6" sqref="C2:C3" xr:uid="{00000000-0002-0000-0000-000001000000}"/>
    <dataValidation allowBlank="1" showInputMessage="1" showErrorMessage="1" prompt="Title of this worksheet is in this cell. Enter Date, Quotation Number, and Customer ID in cells G2 through G5" sqref="H1" xr:uid="{C12A5A19-59F2-4636-B137-95AA37A04E47}"/>
    <dataValidation allowBlank="1" showInputMessage="1" showErrorMessage="1" prompt="Enter quotation Date in this cell" sqref="G2:G3" xr:uid="{00000000-0002-0000-0000-00002B000000}"/>
    <dataValidation allowBlank="1" showInputMessage="1" showErrorMessage="1" prompt="Enter Company Name in this cell and slogan in cell below. Quotation title is in cell at right" sqref="B1:E1" xr:uid="{00000000-0002-0000-0000-000000000000}"/>
    <dataValidation allowBlank="1" showInputMessage="1" showErrorMessage="1" prompt="Enter quotation Date in cell at right" sqref="F2:F3" xr:uid="{EE72D8CF-9279-4916-B944-499B27894772}"/>
    <dataValidation allowBlank="1" showInputMessage="1" showErrorMessage="1" prompt="Enter Purchase Order Number in this cell" sqref="F6" xr:uid="{00000000-0002-0000-0000-000014000000}"/>
    <dataValidation allowBlank="1" showInputMessage="1" showErrorMessage="1" prompt="Enter customer Street Address in this cell" sqref="B4:F4" xr:uid="{00000000-0002-0000-0000-000008000000}"/>
  </dataValidations>
  <printOptions horizontalCentered="1"/>
  <pageMargins left="0.23622047244094491" right="0.23622047244094491" top="0.55118110236220474" bottom="0.55118110236220474" header="0.11811023622047245" footer="0.31496062992125984"/>
  <pageSetup paperSize="9" scale="58" fitToHeight="0" orientation="portrait" r:id="rId1"/>
  <headerFooter differentFirst="1">
    <oddFooter>Page &amp;P of &amp;N</oddFooter>
    <firstHeader xml:space="preserve">&amp;C&amp;"-,Bold"Wentworth Care Furniture&amp;"-,Regular"
03 9408 9710 
Email: info@wentworthcare.com.au
Web: www.wentworthcare.com.au
</first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cec44-e813-4a40-a593-7a5390256f06">
      <Terms xmlns="http://schemas.microsoft.com/office/infopath/2007/PartnerControls"/>
    </lcf76f155ced4ddcb4097134ff3c332f>
    <TaxCatchAll xmlns="0ba8a03f-7eee-46a4-9b19-7d0ba88ccb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715237B52674688D30F390F0771C2" ma:contentTypeVersion="20" ma:contentTypeDescription="Create a new document." ma:contentTypeScope="" ma:versionID="41459cceee4529e3fa3925f579ee0ce7">
  <xsd:schema xmlns:xsd="http://www.w3.org/2001/XMLSchema" xmlns:xs="http://www.w3.org/2001/XMLSchema" xmlns:p="http://schemas.microsoft.com/office/2006/metadata/properties" xmlns:ns2="0ba8a03f-7eee-46a4-9b19-7d0ba88ccb6d" xmlns:ns3="f14cec44-e813-4a40-a593-7a5390256f06" targetNamespace="http://schemas.microsoft.com/office/2006/metadata/properties" ma:root="true" ma:fieldsID="7ecf6f0f44400ace2cd93aff62df2afc" ns2:_="" ns3:_="">
    <xsd:import namespace="0ba8a03f-7eee-46a4-9b19-7d0ba88ccb6d"/>
    <xsd:import namespace="f14cec44-e813-4a40-a593-7a5390256f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8a03f-7eee-46a4-9b19-7d0ba88ccb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6971eb9d-4cc0-4721-b445-b1d13fbc96a2}" ma:internalName="TaxCatchAll" ma:showField="CatchAllData" ma:web="0ba8a03f-7eee-46a4-9b19-7d0ba88cc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cec44-e813-4a40-a593-7a5390256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eedc7a6-1663-4f97-9fc9-f24da86377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26A2F-4C12-49CB-8102-8A955F1F0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931817-76FB-4131-B1BA-FC1EFC2994B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14cec44-e813-4a40-a593-7a5390256f06"/>
    <ds:schemaRef ds:uri="http://purl.org/dc/elements/1.1/"/>
    <ds:schemaRef ds:uri="http://schemas.microsoft.com/office/2006/metadata/properties"/>
    <ds:schemaRef ds:uri="http://schemas.microsoft.com/office/infopath/2007/PartnerControls"/>
    <ds:schemaRef ds:uri="0ba8a03f-7eee-46a4-9b19-7d0ba88ccb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2942D5-1BA9-428C-89A8-E50009456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8a03f-7eee-46a4-9b19-7d0ba88ccb6d"/>
    <ds:schemaRef ds:uri="f14cec44-e813-4a40-a593-7a5390256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Individual Tables</vt:lpstr>
      <vt:lpstr>Individual Chairs </vt:lpstr>
      <vt:lpstr>Sets</vt:lpstr>
      <vt:lpstr>'Individual Chairs '!ColumnTitle1</vt:lpstr>
      <vt:lpstr>'Individual Tables'!ColumnTitle1</vt:lpstr>
      <vt:lpstr>ColumnTitle1</vt:lpstr>
      <vt:lpstr>'Individual Chairs '!ColumnTitleRegion2..G14.1</vt:lpstr>
      <vt:lpstr>'Individual Tables'!ColumnTitleRegion2..G14.1</vt:lpstr>
      <vt:lpstr>ColumnTitleRegion2..G14.1</vt:lpstr>
      <vt:lpstr>'Individual Chairs '!Print_Area</vt:lpstr>
      <vt:lpstr>'Individual Tables'!Print_Area</vt:lpstr>
      <vt:lpstr>Sets!Print_Area</vt:lpstr>
      <vt:lpstr>'Individual Chairs '!Print_Titles</vt:lpstr>
      <vt:lpstr>'Individual Tables'!Print_Titles</vt:lpstr>
      <vt:lpstr>Sets!Print_Titles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Melina</dc:creator>
  <cp:lastModifiedBy>Tamlyn Carr</cp:lastModifiedBy>
  <cp:lastPrinted>2025-02-27T04:31:46Z</cp:lastPrinted>
  <dcterms:created xsi:type="dcterms:W3CDTF">2017-08-09T17:37:02Z</dcterms:created>
  <dcterms:modified xsi:type="dcterms:W3CDTF">2025-07-29T02:09:01Z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0x010100964715237B52674688D30F390F0771C2</vt:lpwstr>
  </property>
  <property fmtid="{D5CDD505-2E9C-101B-9397-08002B2CF9AE}" pid="3" name="MediaServiceImageTags">
    <vt:lpwstr/>
  </property>
</Properties>
</file>