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W:\AA_QUOTES\Budget Quotes_Price Lists\"/>
    </mc:Choice>
  </mc:AlternateContent>
  <xr:revisionPtr revIDLastSave="0" documentId="8_{BF9FE1E5-4E08-45CB-9AB6-F76093B7E678}" xr6:coauthVersionLast="47" xr6:coauthVersionMax="47" xr10:uidLastSave="{00000000-0000-0000-0000-000000000000}"/>
  <bookViews>
    <workbookView xWindow="-795" yWindow="-16320" windowWidth="29040" windowHeight="15720" xr2:uid="{00000000-000D-0000-FFFF-FFFF00000000}"/>
  </bookViews>
  <sheets>
    <sheet name="Coffee Tables" sheetId="3" r:id="rId1"/>
    <sheet name="Hall Tables" sheetId="4" r:id="rId2"/>
  </sheets>
  <definedNames>
    <definedName name="ColumnTitle1" localSheetId="0">Quotation4[[#Headers],[QUANTITY]]</definedName>
    <definedName name="ColumnTitle1" localSheetId="1">Quotation42[[#Headers],[QUANTITY]]</definedName>
    <definedName name="ColumnTitle1">#REF!</definedName>
    <definedName name="ColumnTitleRegion1..B11.1" localSheetId="0">'Coffee Tables'!$B$6</definedName>
    <definedName name="ColumnTitleRegion1..B11.1" localSheetId="1">'Hall Tables'!$B$6</definedName>
    <definedName name="ColumnTitleRegion1..B11.1">#REF!</definedName>
    <definedName name="ColumnTitleRegion2..G14.1" localSheetId="0">'Coffee Tables'!#REF!</definedName>
    <definedName name="ColumnTitleRegion2..G14.1" localSheetId="1">'Hall Tables'!#REF!</definedName>
    <definedName name="ColumnTitleRegion2..G14.1">#REF!</definedName>
    <definedName name="_xlnm.Print_Area" localSheetId="0">'Coffee Tables'!$A$1:$F$69</definedName>
    <definedName name="_xlnm.Print_Titles" localSheetId="0">'Coffee Tables'!$15:$15</definedName>
    <definedName name="_xlnm.Print_Titles" localSheetId="1">'Hall Tables'!$15:$15</definedName>
    <definedName name="RowTitleRegion1..G4" localSheetId="0">'Coffee Tables'!#REF!</definedName>
    <definedName name="RowTitleRegion1..G4" localSheetId="1">'Hall Tables'!#REF!</definedName>
    <definedName name="RowTitleRegion1..G4">#REF!</definedName>
    <definedName name="RowTitleRegion2..G7" localSheetId="0">'Coffee Tables'!#REF!</definedName>
    <definedName name="RowTitleRegion2..G7" localSheetId="1">'Hall Tables'!#REF!</definedName>
    <definedName name="RowTitleRegion2..G7">#REF!</definedName>
    <definedName name="RowTitleRegion3..D12" localSheetId="0">'Coffee Tables'!#REF!</definedName>
    <definedName name="RowTitleRegion3..D12" localSheetId="1">'Hall Tables'!#REF!</definedName>
    <definedName name="RowTitleRegion3..D12">#REF!</definedName>
    <definedName name="RowTitleRegion4..G26" localSheetId="0">'Coffee Tables'!#REF!</definedName>
    <definedName name="RowTitleRegion4..G26" localSheetId="1">'Hall Tables'!#REF!</definedName>
    <definedName name="RowTitleRegion4..G26">#REF!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3" l="1"/>
  <c r="F64" i="3"/>
  <c r="F63" i="3"/>
  <c r="F62" i="3"/>
  <c r="F34" i="4"/>
  <c r="F35" i="4"/>
  <c r="F33" i="4"/>
  <c r="F37" i="3" l="1"/>
  <c r="E31" i="4"/>
  <c r="F31" i="4" s="1"/>
  <c r="E30" i="4"/>
  <c r="E29" i="4"/>
  <c r="F29" i="4" s="1"/>
  <c r="E28" i="4"/>
  <c r="E26" i="4"/>
  <c r="F26" i="4" s="1"/>
  <c r="F25" i="4"/>
  <c r="E19" i="4"/>
  <c r="F19" i="4" s="1"/>
  <c r="E23" i="4"/>
  <c r="F23" i="4" s="1"/>
  <c r="E22" i="4"/>
  <c r="F22" i="4" s="1"/>
  <c r="F36" i="4"/>
  <c r="F30" i="4"/>
  <c r="F28" i="4"/>
  <c r="F20" i="4"/>
  <c r="F18" i="4"/>
  <c r="F17" i="4"/>
  <c r="F2" i="4"/>
  <c r="F69" i="3"/>
  <c r="F67" i="3"/>
  <c r="F66" i="3"/>
  <c r="F51" i="3"/>
  <c r="F49" i="3"/>
  <c r="F33" i="3"/>
  <c r="F32" i="3"/>
  <c r="F34" i="3"/>
  <c r="F37" i="4" l="1"/>
  <c r="F39" i="4" s="1"/>
  <c r="F40" i="4" s="1"/>
  <c r="F2" i="3"/>
  <c r="F55" i="3" l="1"/>
  <c r="F54" i="3"/>
  <c r="F53" i="3"/>
  <c r="F47" i="3" l="1"/>
  <c r="F46" i="3"/>
  <c r="F45" i="3"/>
  <c r="F43" i="3"/>
  <c r="F70" i="3" l="1"/>
  <c r="F60" i="3"/>
  <c r="F59" i="3"/>
  <c r="F58" i="3"/>
  <c r="F57" i="3"/>
  <c r="F52" i="3"/>
  <c r="F50" i="3"/>
  <c r="F42" i="3"/>
  <c r="F41" i="3"/>
  <c r="F40" i="3"/>
  <c r="F38" i="3"/>
  <c r="F36" i="3"/>
  <c r="F30" i="3"/>
  <c r="F29" i="3"/>
  <c r="F28" i="3"/>
  <c r="F27" i="3"/>
  <c r="F26" i="3"/>
  <c r="F24" i="3"/>
  <c r="F23" i="3"/>
  <c r="F22" i="3"/>
  <c r="F20" i="3"/>
  <c r="F19" i="3"/>
  <c r="F18" i="3"/>
  <c r="F17" i="3"/>
  <c r="F71" i="3" l="1"/>
  <c r="F73" i="3" s="1"/>
  <c r="F74" i="3" s="1"/>
</calcChain>
</file>

<file path=xl/sharedStrings.xml><?xml version="1.0" encoding="utf-8"?>
<sst xmlns="http://schemas.openxmlformats.org/spreadsheetml/2006/main" count="123" uniqueCount="92">
  <si>
    <t>QUANTITY</t>
  </si>
  <si>
    <t>DESCRIPTION</t>
  </si>
  <si>
    <t>TOTAL</t>
  </si>
  <si>
    <t>Quotation For:</t>
  </si>
  <si>
    <t>IMAGE</t>
  </si>
  <si>
    <t>Phone: 03 9408 9710  
Email: sales@wentworthcare.com.au</t>
  </si>
  <si>
    <t>GST AMOUNT</t>
  </si>
  <si>
    <t>GST RATE</t>
  </si>
  <si>
    <t>Comments:</t>
  </si>
  <si>
    <t xml:space="preserve">
</t>
  </si>
  <si>
    <t>Unit Price</t>
  </si>
  <si>
    <t>Sub-Total</t>
  </si>
  <si>
    <t>SUB TOTAL</t>
  </si>
  <si>
    <t>DATE:</t>
  </si>
  <si>
    <t>6-8 weeks</t>
  </si>
  <si>
    <t>DELIVERY TBA</t>
  </si>
  <si>
    <t>Coffee Table Price List</t>
  </si>
  <si>
    <t>Quad Coffee Table 1000 (Imported)
Quad rectangle coffee table with shelf, suitable for commercial use. 
Rubberwood timber available in Natural, Antique Maple or Teak.
1000 x 540 x 430H
(Check stock before ordering)</t>
  </si>
  <si>
    <t>Quad rectangle lamp table with shelf (Imported), suitable for commercial use. 
Rubberwood timber available in Natural, Antique Maple or Teak.
500 x 400 x 600H
(Check stock before ordering)</t>
  </si>
  <si>
    <t>Quad round lamp table with shelf (Imported), suitable for commercial use. 
Rubberwood timber available in Natural, Antique Maple or Teak.
500 Diameter x 600H
(Check stock before ordering)</t>
  </si>
  <si>
    <t>Quad nest of coffee tables (Imported), suitable for commercial use. 
Rubberwood timber available in Natural, Antique Maple or Teak.
550 x 400 x510
(Check stock before ordering)</t>
  </si>
  <si>
    <t>900D x 500H</t>
  </si>
  <si>
    <t xml:space="preserve">500D x 600H
</t>
  </si>
  <si>
    <t>900 x 500 
No Shelf</t>
  </si>
  <si>
    <t>1200 x 600 
No Shelf</t>
  </si>
  <si>
    <t>900 x 500 
With magazine shelf</t>
  </si>
  <si>
    <t>1200 x 600 
With magazine shelf</t>
  </si>
  <si>
    <t>1200 x 750 x 500</t>
  </si>
  <si>
    <t xml:space="preserve">1200 x 600 x 550
</t>
  </si>
  <si>
    <t>900D x 450H</t>
  </si>
  <si>
    <t>1000D x 500H</t>
  </si>
  <si>
    <t xml:space="preserve">450D x 550H
</t>
  </si>
  <si>
    <r>
      <t xml:space="preserve">NOVA COFFEE TABLE Solid Victorian Ash, Australian Made
19mm top (Diameter x Height)
</t>
    </r>
    <r>
      <rPr>
        <b/>
        <sz val="11"/>
        <color rgb="FFFF0000"/>
        <rFont val="Arial Nova"/>
        <family val="2"/>
      </rPr>
      <t>Other sizes available</t>
    </r>
  </si>
  <si>
    <r>
      <t xml:space="preserve">SIENNA CROSS BASE COFFEE TABLE  
Solid Victorian Ash, Australian Made
</t>
    </r>
    <r>
      <rPr>
        <b/>
        <sz val="11"/>
        <color rgb="FFFF0000"/>
        <rFont val="Arial Nova"/>
        <family val="2"/>
      </rPr>
      <t>Other sizes available</t>
    </r>
  </si>
  <si>
    <r>
      <t xml:space="preserve">CALLAN OVAL CROSS BASE COFFEE TABLE  Solid Victorian Ash, Australian Made (Length x Width x Height)
</t>
    </r>
    <r>
      <rPr>
        <b/>
        <sz val="11"/>
        <color rgb="FFFF0000"/>
        <rFont val="Arial Nova"/>
        <family val="2"/>
      </rPr>
      <t>Other sizes available</t>
    </r>
  </si>
  <si>
    <r>
      <t xml:space="preserve">CARLA COFFEE TABLE 
Solid Victorian Ash, Australian Made, (Diameter x Height)
</t>
    </r>
    <r>
      <rPr>
        <b/>
        <sz val="11"/>
        <color rgb="FFFF0000"/>
        <rFont val="Arial Nova"/>
        <family val="2"/>
      </rPr>
      <t>Other sizes available</t>
    </r>
  </si>
  <si>
    <r>
      <t xml:space="preserve">LUNA COFFEE TABLE 
Solid Victorian Ash, Australian Made, (Diameter x Height)
</t>
    </r>
    <r>
      <rPr>
        <b/>
        <sz val="11"/>
        <color rgb="FFFF0000"/>
        <rFont val="Arial Nova"/>
        <family val="2"/>
      </rPr>
      <t>Other sizes available</t>
    </r>
  </si>
  <si>
    <r>
      <t xml:space="preserve">XENOS COFFEE TABLE
Solid Victorian Ash, Australian Made (Diameter x Height)
</t>
    </r>
    <r>
      <rPr>
        <b/>
        <sz val="11"/>
        <color rgb="FFFF0000"/>
        <rFont val="Arial Nova"/>
        <family val="2"/>
      </rPr>
      <t>Other sizes available</t>
    </r>
    <r>
      <rPr>
        <b/>
        <sz val="11"/>
        <rFont val="Arial Nova"/>
        <family val="2"/>
      </rPr>
      <t xml:space="preserve">
</t>
    </r>
    <r>
      <rPr>
        <b/>
        <sz val="11"/>
        <color rgb="FFFF0000"/>
        <rFont val="Arial Nova"/>
        <family val="2"/>
      </rPr>
      <t>Available with straight or angled legs</t>
    </r>
  </si>
  <si>
    <r>
      <t xml:space="preserve">SABI COFFEE TABLE - Other Sizes available
Solid Victorian Ash, Australian Made (Diameter x Height)
</t>
    </r>
    <r>
      <rPr>
        <b/>
        <sz val="11"/>
        <color rgb="FFFF0000"/>
        <rFont val="Arial Nova"/>
        <family val="2"/>
      </rPr>
      <t>Other sizes available</t>
    </r>
  </si>
  <si>
    <t>900D x 600H</t>
  </si>
  <si>
    <t xml:space="preserve">900D x 500H
</t>
  </si>
  <si>
    <t>All Australian Made products are available in your choice of stain and can be customised. (Unless otherwise specified)</t>
  </si>
  <si>
    <t>LEAD TIME</t>
  </si>
  <si>
    <r>
      <t xml:space="preserve">SIENNA CROSS BASE COFFEE TABLE  - SQUARE
Solid Victorian Ash, Australian Made
</t>
    </r>
    <r>
      <rPr>
        <b/>
        <sz val="11"/>
        <color rgb="FFFF0000"/>
        <rFont val="Arial Nova"/>
        <family val="2"/>
      </rPr>
      <t>Other sizes available</t>
    </r>
  </si>
  <si>
    <t>900w x 500w x 500H (rectangle)</t>
  </si>
  <si>
    <t>Hall Table - 1000w x 450L x 750H</t>
  </si>
  <si>
    <t xml:space="preserve">550 x 600H
</t>
  </si>
  <si>
    <r>
      <t xml:space="preserve">RANI COLLECTION - Other Sizes available
Solid Victorian Ash, Australian Made (Diameter x Height)
</t>
    </r>
    <r>
      <rPr>
        <b/>
        <sz val="11"/>
        <color rgb="FFFF0000"/>
        <rFont val="Arial Nova"/>
        <family val="2"/>
      </rPr>
      <t>Other sizes available</t>
    </r>
  </si>
  <si>
    <t xml:space="preserve">600D X 500H - Round Top
</t>
  </si>
  <si>
    <t>900D x 500H - Round Top</t>
  </si>
  <si>
    <t xml:space="preserve">800D x 400W x400H Oval Top
</t>
  </si>
  <si>
    <t xml:space="preserve">600D x 500H
</t>
  </si>
  <si>
    <t>Symmetry - No Drawer</t>
  </si>
  <si>
    <t>Symmetry - 1 Drawer</t>
  </si>
  <si>
    <t>1000 x 450 x 750</t>
  </si>
  <si>
    <t xml:space="preserve">1200 x 450 x 850 </t>
  </si>
  <si>
    <t>900 x 450 x 820</t>
  </si>
  <si>
    <t>1500 x 400 x 800</t>
  </si>
  <si>
    <t>1800 x 500 x 850</t>
  </si>
  <si>
    <t>Symmetry - 2 Drawer</t>
  </si>
  <si>
    <t>1200 x 450 x 800</t>
  </si>
  <si>
    <t>1800 x 500 x 900</t>
  </si>
  <si>
    <r>
      <t xml:space="preserve">STORK 
American White Ash (Diameter x Height)
</t>
    </r>
    <r>
      <rPr>
        <b/>
        <sz val="11"/>
        <color rgb="FFFF0000"/>
        <rFont val="Arial Nova"/>
        <family val="2"/>
      </rPr>
      <t>Other sizes available</t>
    </r>
  </si>
  <si>
    <t xml:space="preserve">800D x 400H
</t>
  </si>
  <si>
    <t xml:space="preserve">800D x 500H
</t>
  </si>
  <si>
    <t xml:space="preserve">900D x 400H
</t>
  </si>
  <si>
    <t>1000W x 350D x 900H</t>
  </si>
  <si>
    <t>1200W x 400D x 900H</t>
  </si>
  <si>
    <t>1500W x 450D x 750H</t>
  </si>
  <si>
    <t>1800W x 400D x 900H</t>
  </si>
  <si>
    <t>Harlowe - Solid Vic Ash Base</t>
  </si>
  <si>
    <t>600 X 600 x 500H</t>
  </si>
  <si>
    <t>500D x 650H</t>
  </si>
  <si>
    <t>450D x 450H</t>
  </si>
  <si>
    <t xml:space="preserve">900 x 500 x 550H
</t>
  </si>
  <si>
    <r>
      <t xml:space="preserve">COFFEE TABLES, Suitable for Commercial
</t>
    </r>
    <r>
      <rPr>
        <b/>
        <sz val="10"/>
        <color rgb="FFFF0000"/>
        <rFont val="Arial Nova"/>
        <family val="2"/>
      </rPr>
      <t>(Imported)</t>
    </r>
    <r>
      <rPr>
        <b/>
        <sz val="10"/>
        <rFont val="Arial Nova"/>
        <family val="2"/>
      </rPr>
      <t xml:space="preserve"> </t>
    </r>
    <r>
      <rPr>
        <b/>
        <sz val="10"/>
        <color rgb="FFFF0000"/>
        <rFont val="Arial Nova"/>
        <family val="2"/>
      </rPr>
      <t>- Subject to available stock - please check stock</t>
    </r>
  </si>
  <si>
    <t xml:space="preserve">Rose - Veneer or Solid timber </t>
  </si>
  <si>
    <t>1200W x 400D x 720H - Veneer</t>
  </si>
  <si>
    <t>1200W x 400D x 720H - Solid timbrt 32mm top</t>
  </si>
  <si>
    <t>Pedemont added to the back</t>
  </si>
  <si>
    <t>Laminate Tops and solid timber Tapered Legs</t>
  </si>
  <si>
    <r>
      <t xml:space="preserve">400D x 650H
(Square or round)
</t>
    </r>
    <r>
      <rPr>
        <b/>
        <sz val="11"/>
        <rFont val="Arial Nova"/>
        <family val="2"/>
      </rPr>
      <t>Price with Solid timber top $548</t>
    </r>
  </si>
  <si>
    <r>
      <t xml:space="preserve">500D x 650H
(Square or round)
</t>
    </r>
    <r>
      <rPr>
        <b/>
        <sz val="11"/>
        <rFont val="Arial Nova"/>
        <family val="2"/>
      </rPr>
      <t>Price with Solid timber top $590</t>
    </r>
  </si>
  <si>
    <r>
      <t xml:space="preserve">600D X 650H
(Square or round)
</t>
    </r>
    <r>
      <rPr>
        <b/>
        <sz val="11"/>
        <rFont val="Arial Nova"/>
        <family val="2"/>
      </rPr>
      <t>Price with Solid timber top $595</t>
    </r>
  </si>
  <si>
    <t xml:space="preserve"> Laminate Tops and Solid timber Cross Base</t>
  </si>
  <si>
    <r>
      <t>400D x 500H</t>
    </r>
    <r>
      <rPr>
        <b/>
        <sz val="11"/>
        <rFont val="Arial Nova"/>
        <family val="2"/>
      </rPr>
      <t xml:space="preserve"> Price with Solid timber top $526</t>
    </r>
  </si>
  <si>
    <r>
      <t xml:space="preserve">450D x 600H </t>
    </r>
    <r>
      <rPr>
        <b/>
        <sz val="11"/>
        <rFont val="Arial Nova"/>
        <family val="2"/>
      </rPr>
      <t>Price with Solid timber top $537</t>
    </r>
  </si>
  <si>
    <r>
      <t xml:space="preserve">500D x 500H </t>
    </r>
    <r>
      <rPr>
        <b/>
        <sz val="11"/>
        <rFont val="Arial Nova"/>
        <family val="2"/>
      </rPr>
      <t>Price with Solid timber top $580</t>
    </r>
  </si>
  <si>
    <r>
      <t xml:space="preserve">500D x 600H </t>
    </r>
    <r>
      <rPr>
        <b/>
        <sz val="11"/>
        <rFont val="Arial Nova"/>
        <family val="2"/>
      </rPr>
      <t>Price with Solid timber top $592</t>
    </r>
  </si>
  <si>
    <t>VENUS VENEER COFFEE TABLE - Laminate top
Solid Victorian Ash Legs 
Australian Made, 19mm top  (Diameter x Height)</t>
  </si>
  <si>
    <t xml:space="preserve">Solid timber Top (Laminate available) </t>
  </si>
  <si>
    <t>Laminate Tops and solid timber Tapered Legs (Solid timber tops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</si>
</sst>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Red]\-&quot;$&quot;#,##0"/>
    <numFmt numFmtId="164" formatCode="_(&quot;$&quot;* #,##0.00_);_(&quot;$&quot;* \(#,##0.00\);_(&quot;$&quot;* &quot;-&quot;??_);_(@_)"/>
    <numFmt numFmtId="165" formatCode="[&lt;=9999999]###\-####;\(###\)\ ###\-####"/>
  </numFmts>
  <fonts count="22" x14ac:knownFonts="1">
    <font>
      <sz val="11"/>
      <name val="Arial"/>
      <family val="2"/>
      <scheme val="minor"/>
    </font>
    <font>
      <sz val="28"/>
      <color theme="1" tint="0.499984740745262"/>
      <name val="Arial"/>
      <family val="2"/>
      <scheme val="major"/>
    </font>
    <font>
      <sz val="11"/>
      <name val="Arial"/>
      <family val="2"/>
      <scheme val="minor"/>
    </font>
    <font>
      <b/>
      <sz val="18"/>
      <color theme="1" tint="0.24994659260841701"/>
      <name val="Arial"/>
      <family val="2"/>
      <scheme val="minor"/>
    </font>
    <font>
      <b/>
      <sz val="11"/>
      <name val="Arial"/>
      <family val="2"/>
      <scheme val="minor"/>
    </font>
    <font>
      <i/>
      <sz val="11"/>
      <name val="Arial"/>
      <family val="2"/>
      <scheme val="minor"/>
    </font>
    <font>
      <sz val="10"/>
      <name val="Arial"/>
      <family val="2"/>
    </font>
    <font>
      <b/>
      <sz val="14"/>
      <color theme="1" tint="0.24994659260841701"/>
      <name val="Arial"/>
      <family val="2"/>
      <scheme val="minor"/>
    </font>
    <font>
      <sz val="10"/>
      <name val="Arial"/>
      <family val="2"/>
      <scheme val="minor"/>
    </font>
    <font>
      <sz val="9"/>
      <name val="Arial"/>
      <family val="2"/>
      <scheme val="minor"/>
    </font>
    <font>
      <i/>
      <sz val="11"/>
      <color theme="6" tint="-0.249977111117893"/>
      <name val="Arial Nova"/>
      <family val="2"/>
    </font>
    <font>
      <i/>
      <sz val="11"/>
      <name val="Arial Nova"/>
      <family val="2"/>
    </font>
    <font>
      <b/>
      <sz val="11"/>
      <name val="Arial Nova"/>
      <family val="2"/>
    </font>
    <font>
      <sz val="11"/>
      <name val="Arial Nova"/>
      <family val="2"/>
    </font>
    <font>
      <sz val="10"/>
      <name val="Arial Nova"/>
      <family val="2"/>
    </font>
    <font>
      <b/>
      <sz val="10"/>
      <name val="Arial Nova"/>
      <family val="2"/>
    </font>
    <font>
      <b/>
      <sz val="28"/>
      <color theme="0" tint="-0.499984740745262"/>
      <name val="Arial"/>
      <family val="2"/>
      <scheme val="minor"/>
    </font>
    <font>
      <b/>
      <sz val="10"/>
      <color rgb="FFFF0000"/>
      <name val="Arial Nova"/>
      <family val="2"/>
    </font>
    <font>
      <b/>
      <sz val="11"/>
      <color rgb="FFFF0000"/>
      <name val="Arial Nova"/>
      <family val="2"/>
    </font>
    <font>
      <sz val="8"/>
      <name val="Arial"/>
      <family val="2"/>
      <scheme val="minor"/>
    </font>
    <font>
      <sz val="11"/>
      <name val="Arial Nova"/>
      <family val="2"/>
    </font>
    <font>
      <b/>
      <sz val="11"/>
      <name val="Arial Nova"/>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3">
    <xf numFmtId="0" fontId="0" fillId="0" borderId="0">
      <alignment horizontal="left" vertical="center" wrapText="1"/>
    </xf>
    <xf numFmtId="3" fontId="2" fillId="0" borderId="0" applyFont="0" applyFill="0" applyBorder="0">
      <alignment horizontal="center" vertical="center"/>
    </xf>
    <xf numFmtId="164" fontId="6" fillId="0" borderId="0" applyFont="0" applyFill="0" applyBorder="0" applyProtection="0">
      <alignment horizontal="right" vertical="center"/>
    </xf>
    <xf numFmtId="10" fontId="6" fillId="0" borderId="0" applyFont="0" applyFill="0" applyBorder="0" applyProtection="0">
      <alignment horizontal="right" vertical="center"/>
    </xf>
    <xf numFmtId="0" fontId="1" fillId="0" borderId="0">
      <alignment horizontal="right"/>
    </xf>
    <xf numFmtId="0" fontId="3" fillId="0" borderId="0"/>
    <xf numFmtId="0" fontId="5" fillId="0" borderId="0">
      <alignment horizontal="right"/>
    </xf>
    <xf numFmtId="0" fontId="4" fillId="0" borderId="0">
      <alignment vertical="top"/>
    </xf>
    <xf numFmtId="0" fontId="4" fillId="0" borderId="0">
      <alignment horizontal="right" vertical="center"/>
    </xf>
    <xf numFmtId="0" fontId="2" fillId="0" borderId="1">
      <alignment horizontal="center" vertical="center" wrapText="1"/>
    </xf>
    <xf numFmtId="0" fontId="4" fillId="0" borderId="0">
      <alignment horizontal="center" wrapText="1"/>
    </xf>
    <xf numFmtId="0" fontId="5" fillId="0" borderId="0">
      <alignment horizontal="left" vertical="top" wrapText="1"/>
    </xf>
    <xf numFmtId="0" fontId="2" fillId="0" borderId="0">
      <alignment horizontal="right" vertical="center" indent="1"/>
    </xf>
    <xf numFmtId="165" fontId="2" fillId="0" borderId="0" applyFont="0" applyFill="0" applyBorder="0">
      <alignment horizontal="left" vertical="top"/>
    </xf>
    <xf numFmtId="0" fontId="4" fillId="0" borderId="0">
      <alignment horizontal="right"/>
    </xf>
    <xf numFmtId="0" fontId="2" fillId="2" borderId="1">
      <alignment horizontal="center" vertical="center"/>
    </xf>
    <xf numFmtId="49" fontId="2" fillId="0" borderId="0" applyFont="0" applyFill="0" applyBorder="0">
      <alignment horizontal="center" vertical="center" wrapText="1"/>
    </xf>
    <xf numFmtId="0" fontId="2" fillId="0" borderId="2" applyNumberFormat="0" applyFont="0" applyFill="0" applyAlignment="0">
      <alignment horizontal="left" vertical="center" wrapText="1"/>
    </xf>
    <xf numFmtId="14" fontId="2" fillId="0" borderId="0" applyFont="0" applyFill="0" applyBorder="0">
      <alignment horizontal="center" vertical="center"/>
    </xf>
    <xf numFmtId="0" fontId="2" fillId="0" borderId="0">
      <alignment horizontal="left" vertical="center" wrapText="1"/>
    </xf>
    <xf numFmtId="0" fontId="2" fillId="0" borderId="0">
      <alignment horizontal="left" vertical="center" wrapText="1"/>
    </xf>
    <xf numFmtId="14" fontId="2" fillId="0" borderId="0">
      <alignment horizontal="left"/>
    </xf>
    <xf numFmtId="0" fontId="2" fillId="0" borderId="0" applyNumberFormat="0" applyFont="0" applyFill="0" applyBorder="0">
      <alignment horizontal="left" wrapText="1"/>
    </xf>
  </cellStyleXfs>
  <cellXfs count="74">
    <xf numFmtId="0" fontId="0" fillId="0" borderId="0" xfId="0">
      <alignment horizontal="left" vertical="center" wrapText="1"/>
    </xf>
    <xf numFmtId="0" fontId="8" fillId="0" borderId="0" xfId="0" applyFont="1">
      <alignment horizontal="left" vertical="center" wrapText="1"/>
    </xf>
    <xf numFmtId="14" fontId="13" fillId="0" borderId="0" xfId="21" applyFont="1">
      <alignment horizontal="left"/>
    </xf>
    <xf numFmtId="0" fontId="13" fillId="0" borderId="0" xfId="0" applyFont="1">
      <alignment horizontal="left" vertical="center" wrapText="1"/>
    </xf>
    <xf numFmtId="0" fontId="14" fillId="0" borderId="1" xfId="9" applyFont="1">
      <alignment horizontal="center" vertical="center" wrapText="1"/>
    </xf>
    <xf numFmtId="0" fontId="14" fillId="0" borderId="0" xfId="0" applyFont="1">
      <alignment horizontal="left" vertical="center" wrapText="1"/>
    </xf>
    <xf numFmtId="0" fontId="14" fillId="2" borderId="1" xfId="15" applyFont="1">
      <alignment horizontal="center" vertical="center"/>
    </xf>
    <xf numFmtId="0" fontId="12" fillId="3" borderId="3" xfId="19" applyFont="1" applyFill="1" applyBorder="1" applyAlignment="1">
      <alignment horizontal="center" vertical="center" wrapText="1"/>
    </xf>
    <xf numFmtId="164" fontId="13" fillId="3" borderId="3" xfId="2" applyFont="1" applyFill="1" applyBorder="1">
      <alignment horizontal="right" vertical="center"/>
    </xf>
    <xf numFmtId="164" fontId="13" fillId="0" borderId="3" xfId="0" applyNumberFormat="1" applyFont="1" applyBorder="1" applyAlignment="1">
      <alignment horizontal="right" vertical="center"/>
    </xf>
    <xf numFmtId="10" fontId="13" fillId="0" borderId="3" xfId="3" applyFont="1" applyBorder="1">
      <alignment horizontal="right" vertical="center"/>
    </xf>
    <xf numFmtId="164" fontId="0" fillId="2" borderId="3" xfId="2" applyFont="1" applyFill="1" applyBorder="1">
      <alignment horizontal="right" vertical="center"/>
    </xf>
    <xf numFmtId="164" fontId="12" fillId="2" borderId="3" xfId="2" applyFont="1" applyFill="1" applyBorder="1">
      <alignment horizontal="right" vertical="center"/>
    </xf>
    <xf numFmtId="0" fontId="13" fillId="0" borderId="0" xfId="0" applyFont="1" applyAlignment="1">
      <alignment horizontal="right" vertical="center" wrapText="1"/>
    </xf>
    <xf numFmtId="165" fontId="13" fillId="0" borderId="0" xfId="13" applyFont="1">
      <alignment horizontal="left" vertical="top"/>
    </xf>
    <xf numFmtId="0" fontId="13" fillId="0" borderId="0" xfId="22" applyFont="1" applyAlignment="1">
      <alignment wrapText="1"/>
    </xf>
    <xf numFmtId="0" fontId="13" fillId="0" borderId="0" xfId="0" applyFont="1" applyAlignment="1">
      <alignment vertical="center" wrapText="1"/>
    </xf>
    <xf numFmtId="0" fontId="12" fillId="0" borderId="0" xfId="11" applyFont="1" applyAlignment="1">
      <alignment vertical="top" wrapText="1"/>
    </xf>
    <xf numFmtId="0" fontId="13" fillId="0" borderId="0" xfId="11" applyFont="1" applyAlignment="1">
      <alignment vertical="top"/>
    </xf>
    <xf numFmtId="0" fontId="12" fillId="0" borderId="0" xfId="7" applyFont="1" applyAlignment="1">
      <alignment horizontal="right"/>
    </xf>
    <xf numFmtId="0" fontId="14" fillId="3" borderId="3" xfId="0" applyFont="1" applyFill="1" applyBorder="1" applyAlignment="1">
      <alignment horizontal="center" vertical="center"/>
    </xf>
    <xf numFmtId="0" fontId="11" fillId="0" borderId="0" xfId="22" applyFont="1" applyAlignment="1">
      <alignment horizontal="right" wrapText="1"/>
    </xf>
    <xf numFmtId="3" fontId="14" fillId="3" borderId="3" xfId="1" applyFont="1" applyFill="1" applyBorder="1">
      <alignment horizontal="center" vertical="center"/>
    </xf>
    <xf numFmtId="0" fontId="13" fillId="3" borderId="3" xfId="0" quotePrefix="1" applyFont="1" applyFill="1" applyBorder="1">
      <alignment horizontal="left" vertical="center" wrapText="1"/>
    </xf>
    <xf numFmtId="0" fontId="13" fillId="3" borderId="0" xfId="15" applyFont="1" applyFill="1" applyBorder="1" applyAlignment="1">
      <alignment vertical="center" wrapText="1"/>
    </xf>
    <xf numFmtId="6" fontId="13" fillId="3" borderId="0" xfId="0" applyNumberFormat="1" applyFont="1" applyFill="1">
      <alignment horizontal="left" vertical="center" wrapText="1"/>
    </xf>
    <xf numFmtId="0" fontId="12" fillId="3" borderId="8" xfId="19" applyFont="1" applyFill="1" applyBorder="1" applyAlignment="1">
      <alignment horizontal="center" vertical="center" wrapText="1"/>
    </xf>
    <xf numFmtId="0" fontId="12" fillId="3" borderId="9" xfId="19" applyFont="1" applyFill="1" applyBorder="1" applyAlignment="1">
      <alignment horizontal="center" vertical="center" wrapText="1"/>
    </xf>
    <xf numFmtId="0" fontId="12" fillId="3" borderId="10" xfId="19" applyFont="1" applyFill="1" applyBorder="1" applyAlignment="1">
      <alignment horizontal="center" vertical="center" wrapText="1"/>
    </xf>
    <xf numFmtId="3" fontId="14" fillId="4" borderId="3" xfId="1" applyFont="1" applyFill="1" applyBorder="1">
      <alignment horizontal="center" vertical="center"/>
    </xf>
    <xf numFmtId="0" fontId="13" fillId="4" borderId="3" xfId="17" applyFont="1" applyFill="1" applyBorder="1" applyAlignment="1">
      <alignment horizontal="left" vertical="center" wrapText="1"/>
    </xf>
    <xf numFmtId="164" fontId="13" fillId="4" borderId="3" xfId="2" applyFont="1" applyFill="1" applyBorder="1">
      <alignment horizontal="right" vertical="center"/>
    </xf>
    <xf numFmtId="0" fontId="12" fillId="4"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0" fillId="0" borderId="0" xfId="0" applyAlignment="1">
      <alignment vertical="center" wrapText="1"/>
    </xf>
    <xf numFmtId="0" fontId="5" fillId="0" borderId="0" xfId="11" applyAlignment="1">
      <alignment horizontal="left" vertical="center" wrapText="1"/>
    </xf>
    <xf numFmtId="0" fontId="7" fillId="0" borderId="0" xfId="5" applyFont="1" applyAlignment="1">
      <alignment vertical="center" wrapText="1"/>
    </xf>
    <xf numFmtId="0" fontId="7" fillId="0" borderId="0" xfId="5" applyFont="1" applyAlignment="1">
      <alignment vertical="center"/>
    </xf>
    <xf numFmtId="0" fontId="16" fillId="0" borderId="0" xfId="5" applyFont="1" applyAlignment="1">
      <alignment horizontal="right" vertical="center"/>
    </xf>
    <xf numFmtId="0" fontId="10" fillId="0" borderId="0" xfId="11" applyFont="1" applyAlignment="1">
      <alignment vertical="center" wrapText="1"/>
    </xf>
    <xf numFmtId="0" fontId="11" fillId="0" borderId="0" xfId="11" applyFont="1" applyAlignment="1">
      <alignment vertical="center" wrapText="1"/>
    </xf>
    <xf numFmtId="0" fontId="11" fillId="0" borderId="0" xfId="11" applyFont="1" applyAlignment="1">
      <alignment horizontal="left" vertical="center" wrapText="1"/>
    </xf>
    <xf numFmtId="165" fontId="13" fillId="0" borderId="0" xfId="13" applyFont="1" applyAlignment="1">
      <alignment horizontal="left" vertical="center"/>
    </xf>
    <xf numFmtId="0" fontId="12" fillId="0" borderId="0" xfId="7" applyFont="1" applyAlignment="1">
      <alignment vertical="center"/>
    </xf>
    <xf numFmtId="0" fontId="13" fillId="0" borderId="0" xfId="22" applyFont="1" applyAlignment="1">
      <alignment vertical="center" wrapText="1"/>
    </xf>
    <xf numFmtId="0" fontId="13" fillId="0" borderId="0" xfId="22" applyFont="1" applyAlignment="1">
      <alignment horizontal="left" vertical="center" wrapText="1"/>
    </xf>
    <xf numFmtId="165" fontId="14" fillId="0" borderId="0" xfId="13" applyFont="1" applyAlignment="1">
      <alignment vertical="center"/>
    </xf>
    <xf numFmtId="165" fontId="14" fillId="0" borderId="0" xfId="13" applyFont="1" applyAlignment="1">
      <alignment horizontal="left" vertical="center"/>
    </xf>
    <xf numFmtId="0" fontId="15" fillId="0" borderId="0" xfId="7" applyFont="1" applyAlignment="1">
      <alignment vertical="center"/>
    </xf>
    <xf numFmtId="0" fontId="13" fillId="2" borderId="0" xfId="15" applyFont="1" applyBorder="1" applyAlignment="1">
      <alignment vertical="center" wrapText="1"/>
    </xf>
    <xf numFmtId="0" fontId="4" fillId="0" borderId="0" xfId="7" applyAlignment="1">
      <alignment vertical="center" wrapText="1"/>
    </xf>
    <xf numFmtId="0" fontId="4" fillId="0" borderId="0" xfId="0" applyFont="1">
      <alignment horizontal="left" vertical="center" wrapText="1"/>
    </xf>
    <xf numFmtId="0" fontId="13" fillId="0" borderId="9" xfId="0" applyFont="1" applyBorder="1">
      <alignment horizontal="left" vertical="center" wrapText="1"/>
    </xf>
    <xf numFmtId="3" fontId="14" fillId="3" borderId="5" xfId="1" applyFont="1" applyFill="1" applyBorder="1">
      <alignment horizontal="center" vertical="center"/>
    </xf>
    <xf numFmtId="0" fontId="15" fillId="3" borderId="6" xfId="0" applyFont="1" applyFill="1" applyBorder="1">
      <alignment horizontal="left" vertical="center" wrapText="1"/>
    </xf>
    <xf numFmtId="0" fontId="14" fillId="3" borderId="6" xfId="0" applyFont="1" applyFill="1" applyBorder="1" applyAlignment="1">
      <alignment horizontal="center" vertical="center"/>
    </xf>
    <xf numFmtId="164" fontId="14" fillId="3" borderId="6" xfId="2" applyFont="1" applyFill="1" applyBorder="1">
      <alignment horizontal="right" vertical="center"/>
    </xf>
    <xf numFmtId="164" fontId="13" fillId="3" borderId="7" xfId="2" applyFont="1" applyFill="1" applyBorder="1">
      <alignment horizontal="right" vertical="center"/>
    </xf>
    <xf numFmtId="0" fontId="13" fillId="0" borderId="10" xfId="0" applyFont="1" applyBorder="1">
      <alignment horizontal="left" vertical="center" wrapText="1"/>
    </xf>
    <xf numFmtId="3" fontId="14" fillId="5" borderId="5" xfId="1" applyFont="1" applyFill="1" applyBorder="1">
      <alignment horizontal="center" vertical="center"/>
    </xf>
    <xf numFmtId="0" fontId="15" fillId="5" borderId="6" xfId="0" applyFont="1" applyFill="1" applyBorder="1">
      <alignment horizontal="left" vertical="center" wrapText="1"/>
    </xf>
    <xf numFmtId="0" fontId="14" fillId="5" borderId="6" xfId="0" applyFont="1" applyFill="1" applyBorder="1" applyAlignment="1">
      <alignment horizontal="center" vertical="center"/>
    </xf>
    <xf numFmtId="164" fontId="14" fillId="5" borderId="6" xfId="2" applyFont="1" applyFill="1" applyBorder="1">
      <alignment horizontal="right" vertical="center"/>
    </xf>
    <xf numFmtId="164" fontId="13" fillId="5" borderId="7" xfId="2" applyFont="1" applyFill="1" applyBorder="1">
      <alignment horizontal="right" vertical="center"/>
    </xf>
    <xf numFmtId="3" fontId="15" fillId="5" borderId="3" xfId="1" applyFont="1" applyFill="1" applyBorder="1">
      <alignment horizontal="center" vertical="center"/>
    </xf>
    <xf numFmtId="0" fontId="12" fillId="5" borderId="3" xfId="0" quotePrefix="1" applyFont="1" applyFill="1" applyBorder="1">
      <alignment horizontal="left" vertical="center" wrapText="1"/>
    </xf>
    <xf numFmtId="0" fontId="12" fillId="5" borderId="3" xfId="19" applyFont="1" applyFill="1" applyBorder="1" applyAlignment="1">
      <alignment horizontal="center" vertical="center" wrapText="1"/>
    </xf>
    <xf numFmtId="164" fontId="12" fillId="5" borderId="3" xfId="2" applyFont="1" applyFill="1" applyBorder="1">
      <alignment horizontal="right" vertical="center"/>
    </xf>
    <xf numFmtId="0" fontId="20" fillId="3" borderId="3" xfId="0" quotePrefix="1" applyFont="1" applyFill="1" applyBorder="1">
      <alignment horizontal="left" vertical="center" wrapText="1"/>
    </xf>
    <xf numFmtId="0" fontId="21" fillId="3" borderId="3" xfId="19" applyFont="1" applyFill="1" applyBorder="1" applyAlignment="1">
      <alignment horizontal="center" vertical="center" wrapText="1"/>
    </xf>
    <xf numFmtId="164" fontId="20" fillId="3" borderId="3" xfId="2" applyFont="1" applyFill="1" applyBorder="1">
      <alignment horizontal="right" vertical="center"/>
    </xf>
    <xf numFmtId="0" fontId="13" fillId="0" borderId="0" xfId="0" applyFont="1">
      <alignment horizontal="left" vertical="center" wrapText="1"/>
    </xf>
    <xf numFmtId="165" fontId="13" fillId="0" borderId="0" xfId="13" applyFont="1" applyAlignment="1">
      <alignment horizontal="left" vertical="center" wrapText="1"/>
    </xf>
    <xf numFmtId="0" fontId="4" fillId="0" borderId="0" xfId="10" applyAlignment="1">
      <alignment horizontal="center" vertical="center" wrapText="1"/>
    </xf>
  </cellXfs>
  <cellStyles count="23">
    <cellStyle name="Comma" xfId="1" builtinId="3" customBuiltin="1"/>
    <cellStyle name="Currency" xfId="2" builtinId="4" customBuiltin="1"/>
    <cellStyle name="Custom Field" xfId="17" xr:uid="{00000000-0005-0000-0000-000002000000}"/>
    <cellStyle name="Date" xfId="21" xr:uid="{00000000-0005-0000-0000-000003000000}"/>
    <cellStyle name="Date label" xfId="14" xr:uid="{00000000-0005-0000-0000-000004000000}"/>
    <cellStyle name="Explanatory Text" xfId="11" builtinId="53" customBuiltin="1"/>
    <cellStyle name="Followed Hyperlink" xfId="20" builtinId="9" customBuiltin="1"/>
    <cellStyle name="Heading 1" xfId="5" builtinId="16" customBuiltin="1"/>
    <cellStyle name="Heading 2" xfId="6" builtinId="17" customBuiltin="1"/>
    <cellStyle name="Heading 3" xfId="7" builtinId="18" customBuiltin="1"/>
    <cellStyle name="Heading 4" xfId="8" builtinId="19" customBuiltin="1"/>
    <cellStyle name="Hyperlink" xfId="19" builtinId="8" customBuiltin="1"/>
    <cellStyle name="Input" xfId="9" builtinId="20" customBuiltin="1"/>
    <cellStyle name="Name" xfId="22" xr:uid="{00000000-0005-0000-0000-00000D000000}"/>
    <cellStyle name="Normal" xfId="0" builtinId="0" customBuiltin="1"/>
    <cellStyle name="Note" xfId="10" builtinId="10" customBuiltin="1"/>
    <cellStyle name="Percent" xfId="3" builtinId="5" customBuiltin="1"/>
    <cellStyle name="Phone" xfId="13" xr:uid="{00000000-0005-0000-0000-000011000000}"/>
    <cellStyle name="Shipping Date" xfId="18" xr:uid="{00000000-0005-0000-0000-000012000000}"/>
    <cellStyle name="Shipping Details" xfId="15" xr:uid="{00000000-0005-0000-0000-000013000000}"/>
    <cellStyle name="Taxable?" xfId="16" xr:uid="{00000000-0005-0000-0000-000014000000}"/>
    <cellStyle name="Title" xfId="4" builtinId="15" customBuiltin="1"/>
    <cellStyle name="Total" xfId="12" builtinId="25" customBuiltin="1"/>
  </cellStyles>
  <dxfs count="31">
    <dxf>
      <font>
        <b val="0"/>
        <i val="0"/>
        <strike val="0"/>
        <condense val="0"/>
        <extend val="0"/>
        <outline val="0"/>
        <shadow val="0"/>
        <u val="none"/>
        <vertAlign val="baseline"/>
        <sz val="11"/>
        <color auto="1"/>
        <name val="Arial Nova"/>
        <family val="2"/>
        <scheme val="none"/>
      </font>
      <numFmt numFmtId="16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ova"/>
        <family val="2"/>
        <scheme val="none"/>
      </font>
      <numFmt numFmtId="16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ova"/>
        <family val="2"/>
        <scheme val="none"/>
      </font>
      <alignment horizontal="right" vertical="center" textRotation="0" wrapText="1" indent="0" justifyLastLine="0" shrinkToFit="0" readingOrder="0"/>
    </dxf>
    <dxf>
      <font>
        <strike val="0"/>
        <outline val="0"/>
        <shadow val="0"/>
        <u val="none"/>
        <vertAlign val="baseline"/>
        <color auto="1"/>
        <name val="Arial Nova"/>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ova"/>
        <family val="2"/>
        <scheme val="none"/>
      </font>
    </dxf>
    <dxf>
      <font>
        <strike val="0"/>
        <outline val="0"/>
        <shadow val="0"/>
        <u val="none"/>
        <vertAlign val="baseline"/>
        <color auto="1"/>
        <name val="Arial Nova"/>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ova"/>
        <family val="2"/>
        <scheme val="none"/>
      </font>
    </dxf>
    <dxf>
      <font>
        <strike val="0"/>
        <outline val="0"/>
        <shadow val="0"/>
        <u val="none"/>
        <vertAlign val="baseline"/>
        <color auto="1"/>
        <name val="Arial Nova"/>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ova"/>
        <family val="2"/>
        <scheme val="none"/>
      </font>
    </dxf>
    <dxf>
      <font>
        <strike val="0"/>
        <outline val="0"/>
        <shadow val="0"/>
        <u val="none"/>
        <vertAlign val="baseline"/>
        <color auto="1"/>
        <name val="Arial Nova"/>
        <scheme val="none"/>
      </font>
      <fill>
        <patternFill>
          <fgColor indexed="64"/>
          <bgColor rgb="FFFFFF00"/>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Nova"/>
        <scheme val="none"/>
      </font>
      <alignment vertical="center" textRotation="0" indent="0" justifyLastLine="0" shrinkToFit="0" readingOrder="0"/>
    </dxf>
    <dxf>
      <font>
        <strike val="0"/>
        <outline val="0"/>
        <shadow val="0"/>
        <u val="none"/>
        <vertAlign val="baseline"/>
        <color auto="1"/>
        <name val="Arial Nova"/>
        <scheme val="none"/>
      </font>
      <alignment vertical="center" textRotation="0" indent="0" justifyLastLine="0" shrinkToFit="0" readingOrder="0"/>
    </dxf>
    <dxf>
      <font>
        <strike val="0"/>
        <outline val="0"/>
        <shadow val="0"/>
        <u val="none"/>
        <vertAlign val="baseline"/>
        <sz val="10"/>
        <color auto="1"/>
        <name val="Arial Nova"/>
        <scheme val="none"/>
      </font>
      <fill>
        <patternFill>
          <fgColor indexed="64"/>
          <bgColor theme="0"/>
        </patternFill>
      </fill>
      <alignmen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Nova"/>
        <family val="2"/>
        <scheme val="none"/>
      </font>
      <numFmt numFmtId="16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ova"/>
        <family val="2"/>
        <scheme val="none"/>
      </font>
      <numFmt numFmtId="16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ova"/>
        <family val="2"/>
        <scheme val="none"/>
      </font>
      <alignment horizontal="right" vertical="center" textRotation="0" wrapText="1" indent="0" justifyLastLine="0" shrinkToFit="0" readingOrder="0"/>
    </dxf>
    <dxf>
      <font>
        <strike val="0"/>
        <outline val="0"/>
        <shadow val="0"/>
        <u val="none"/>
        <vertAlign val="baseline"/>
        <color auto="1"/>
        <name val="Arial Nova"/>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ova"/>
        <family val="2"/>
        <scheme val="none"/>
      </font>
    </dxf>
    <dxf>
      <font>
        <strike val="0"/>
        <outline val="0"/>
        <shadow val="0"/>
        <u val="none"/>
        <vertAlign val="baseline"/>
        <color auto="1"/>
        <name val="Arial Nova"/>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ova"/>
        <family val="2"/>
        <scheme val="none"/>
      </font>
    </dxf>
    <dxf>
      <font>
        <strike val="0"/>
        <outline val="0"/>
        <shadow val="0"/>
        <u val="none"/>
        <vertAlign val="baseline"/>
        <color auto="1"/>
        <name val="Arial Nova"/>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ova"/>
        <family val="2"/>
        <scheme val="none"/>
      </font>
    </dxf>
    <dxf>
      <font>
        <strike val="0"/>
        <outline val="0"/>
        <shadow val="0"/>
        <u val="none"/>
        <vertAlign val="baseline"/>
        <color auto="1"/>
        <name val="Arial Nova"/>
        <scheme val="none"/>
      </font>
      <fill>
        <patternFill>
          <fgColor indexed="64"/>
          <bgColor rgb="FFFFFF00"/>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Nova"/>
        <scheme val="none"/>
      </font>
      <alignment vertical="center" textRotation="0" indent="0" justifyLastLine="0" shrinkToFit="0" readingOrder="0"/>
    </dxf>
    <dxf>
      <font>
        <strike val="0"/>
        <outline val="0"/>
        <shadow val="0"/>
        <u val="none"/>
        <vertAlign val="baseline"/>
        <color auto="1"/>
        <name val="Arial Nova"/>
        <scheme val="none"/>
      </font>
      <alignment vertical="center" textRotation="0" indent="0" justifyLastLine="0" shrinkToFit="0" readingOrder="0"/>
    </dxf>
    <dxf>
      <font>
        <strike val="0"/>
        <outline val="0"/>
        <shadow val="0"/>
        <u val="none"/>
        <vertAlign val="baseline"/>
        <sz val="10"/>
        <color auto="1"/>
        <name val="Arial Nova"/>
        <scheme val="none"/>
      </font>
      <fill>
        <patternFill>
          <fgColor indexed="64"/>
          <bgColor theme="0"/>
        </patternFill>
      </fill>
      <alignment vertical="center" textRotation="0" indent="0" justifyLastLine="0" shrinkToFit="0" readingOrder="0"/>
      <border diagonalUp="0" diagonalDown="0" outline="0">
        <left style="thin">
          <color indexed="64"/>
        </left>
        <right style="thin">
          <color indexed="64"/>
        </right>
        <top/>
        <bottom/>
      </border>
    </dxf>
    <dxf>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border diagonalUp="0" diagonalDown="0">
        <left/>
        <right/>
        <top style="thin">
          <color theme="0" tint="-0.34998626667073579"/>
        </top>
        <bottom/>
        <vertical/>
        <horizontal/>
      </border>
    </dxf>
    <dxf>
      <font>
        <b/>
        <i val="0"/>
      </font>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1" defaultTableStyle="TableStyleMedium2" defaultPivotStyle="PivotStyleLight16">
    <tableStyle name="Price quote with tax calculation" pivot="0" count="5" xr9:uid="{00000000-0011-0000-FFFF-FFFF00000000}">
      <tableStyleElement type="wholeTable" dxfId="30"/>
      <tableStyleElement type="headerRow" dxfId="29"/>
      <tableStyleElement type="totalRow" dxfId="28"/>
      <tableStyleElement type="lastColumn" dxfId="27"/>
      <tableStyleElement type="lastTotalCell" dxfId="2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D8E4E8"/>
      <rgbColor rgb="0099CCFF"/>
      <rgbColor rgb="00EAEAEA"/>
      <rgbColor rgb="00CC99FF"/>
      <rgbColor rgb="00F1F2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wentworthcare.com.au/siennacoffeetables" TargetMode="External"/><Relationship Id="rId13" Type="http://schemas.openxmlformats.org/officeDocument/2006/relationships/image" Target="../media/image11.jpg"/><Relationship Id="rId18" Type="http://schemas.openxmlformats.org/officeDocument/2006/relationships/image" Target="../media/image16.png"/><Relationship Id="rId3" Type="http://schemas.openxmlformats.org/officeDocument/2006/relationships/image" Target="../media/image2.jpeg"/><Relationship Id="rId21" Type="http://schemas.openxmlformats.org/officeDocument/2006/relationships/image" Target="../media/image19.png"/><Relationship Id="rId7" Type="http://schemas.openxmlformats.org/officeDocument/2006/relationships/image" Target="../media/image6.png"/><Relationship Id="rId12" Type="http://schemas.openxmlformats.org/officeDocument/2006/relationships/image" Target="../media/image10.jpeg"/><Relationship Id="rId17" Type="http://schemas.openxmlformats.org/officeDocument/2006/relationships/image" Target="../media/image15.png"/><Relationship Id="rId2" Type="http://schemas.openxmlformats.org/officeDocument/2006/relationships/image" Target="../media/image1.jpeg"/><Relationship Id="rId16" Type="http://schemas.openxmlformats.org/officeDocument/2006/relationships/image" Target="../media/image14.png"/><Relationship Id="rId20" Type="http://schemas.openxmlformats.org/officeDocument/2006/relationships/image" Target="../media/image18.png"/><Relationship Id="rId1" Type="http://schemas.openxmlformats.org/officeDocument/2006/relationships/hyperlink" Target="https://www.wentworthcare.com.au/copy-of-sienna-coffee-tables" TargetMode="External"/><Relationship Id="rId6" Type="http://schemas.openxmlformats.org/officeDocument/2006/relationships/image" Target="../media/image5.jpeg"/><Relationship Id="rId11" Type="http://schemas.openxmlformats.org/officeDocument/2006/relationships/image" Target="../media/image9.png"/><Relationship Id="rId5" Type="http://schemas.openxmlformats.org/officeDocument/2006/relationships/image" Target="../media/image4.jpeg"/><Relationship Id="rId15" Type="http://schemas.openxmlformats.org/officeDocument/2006/relationships/image" Target="../media/image13.png"/><Relationship Id="rId10" Type="http://schemas.openxmlformats.org/officeDocument/2006/relationships/image" Target="../media/image8.png"/><Relationship Id="rId19" Type="http://schemas.openxmlformats.org/officeDocument/2006/relationships/image" Target="../media/image17.png"/><Relationship Id="rId4" Type="http://schemas.openxmlformats.org/officeDocument/2006/relationships/image" Target="../media/image3.jpeg"/><Relationship Id="rId9" Type="http://schemas.openxmlformats.org/officeDocument/2006/relationships/image" Target="../media/image7.jpg"/><Relationship Id="rId14" Type="http://schemas.openxmlformats.org/officeDocument/2006/relationships/image" Target="../media/image12.png"/><Relationship Id="rId22" Type="http://schemas.openxmlformats.org/officeDocument/2006/relationships/image" Target="../media/image20.png"/></Relationships>
</file>

<file path=xl/drawings/_rels/drawing2.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5" Type="http://schemas.openxmlformats.org/officeDocument/2006/relationships/image" Target="../media/image25.png"/><Relationship Id="rId4"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3</xdr:col>
      <xdr:colOff>367505</xdr:colOff>
      <xdr:row>16</xdr:row>
      <xdr:rowOff>96044</xdr:rowOff>
    </xdr:from>
    <xdr:to>
      <xdr:col>3</xdr:col>
      <xdr:colOff>2384082</xdr:colOff>
      <xdr:row>16</xdr:row>
      <xdr:rowOff>1273969</xdr:rowOff>
    </xdr:to>
    <xdr:pic>
      <xdr:nvPicPr>
        <xdr:cNvPr id="3" name="Picture 2">
          <a:hlinkClick xmlns:r="http://schemas.openxmlformats.org/officeDocument/2006/relationships" r:id="rId1"/>
          <a:extLst>
            <a:ext uri="{FF2B5EF4-FFF2-40B4-BE49-F238E27FC236}">
              <a16:creationId xmlns:a16="http://schemas.microsoft.com/office/drawing/2014/main" id="{CC2DD5D9-EB5B-4D28-B96C-919C369326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89724" y="5477669"/>
          <a:ext cx="2016577" cy="1177925"/>
        </a:xfrm>
        <a:prstGeom prst="rect">
          <a:avLst/>
        </a:prstGeom>
      </xdr:spPr>
    </xdr:pic>
    <xdr:clientData/>
  </xdr:twoCellAnchor>
  <xdr:twoCellAnchor editAs="oneCell">
    <xdr:from>
      <xdr:col>3</xdr:col>
      <xdr:colOff>705642</xdr:colOff>
      <xdr:row>17</xdr:row>
      <xdr:rowOff>128957</xdr:rowOff>
    </xdr:from>
    <xdr:to>
      <xdr:col>3</xdr:col>
      <xdr:colOff>1940717</xdr:colOff>
      <xdr:row>17</xdr:row>
      <xdr:rowOff>1488703</xdr:rowOff>
    </xdr:to>
    <xdr:pic>
      <xdr:nvPicPr>
        <xdr:cNvPr id="4" name="Picture 3">
          <a:hlinkClick xmlns:r="http://schemas.openxmlformats.org/officeDocument/2006/relationships" r:id="rId1"/>
          <a:extLst>
            <a:ext uri="{FF2B5EF4-FFF2-40B4-BE49-F238E27FC236}">
              <a16:creationId xmlns:a16="http://schemas.microsoft.com/office/drawing/2014/main" id="{6C46240A-ED0A-4D8D-A7E6-FFCAF74DEB5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27861" y="6891707"/>
          <a:ext cx="1235075" cy="1359746"/>
        </a:xfrm>
        <a:prstGeom prst="rect">
          <a:avLst/>
        </a:prstGeom>
      </xdr:spPr>
    </xdr:pic>
    <xdr:clientData/>
  </xdr:twoCellAnchor>
  <xdr:twoCellAnchor editAs="oneCell">
    <xdr:from>
      <xdr:col>3</xdr:col>
      <xdr:colOff>810419</xdr:colOff>
      <xdr:row>18</xdr:row>
      <xdr:rowOff>186531</xdr:rowOff>
    </xdr:from>
    <xdr:to>
      <xdr:col>3</xdr:col>
      <xdr:colOff>1809750</xdr:colOff>
      <xdr:row>18</xdr:row>
      <xdr:rowOff>1448393</xdr:rowOff>
    </xdr:to>
    <xdr:pic>
      <xdr:nvPicPr>
        <xdr:cNvPr id="5" name="Picture 4">
          <a:hlinkClick xmlns:r="http://schemas.openxmlformats.org/officeDocument/2006/relationships" r:id="rId1"/>
          <a:extLst>
            <a:ext uri="{FF2B5EF4-FFF2-40B4-BE49-F238E27FC236}">
              <a16:creationId xmlns:a16="http://schemas.microsoft.com/office/drawing/2014/main" id="{705C7177-CC5E-4702-8E61-629A435109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32638" y="8580437"/>
          <a:ext cx="999331" cy="1261862"/>
        </a:xfrm>
        <a:prstGeom prst="rect">
          <a:avLst/>
        </a:prstGeom>
      </xdr:spPr>
    </xdr:pic>
    <xdr:clientData/>
  </xdr:twoCellAnchor>
  <xdr:twoCellAnchor editAs="oneCell">
    <xdr:from>
      <xdr:col>3</xdr:col>
      <xdr:colOff>634207</xdr:colOff>
      <xdr:row>19</xdr:row>
      <xdr:rowOff>62704</xdr:rowOff>
    </xdr:from>
    <xdr:to>
      <xdr:col>3</xdr:col>
      <xdr:colOff>1981070</xdr:colOff>
      <xdr:row>19</xdr:row>
      <xdr:rowOff>1083467</xdr:rowOff>
    </xdr:to>
    <xdr:pic>
      <xdr:nvPicPr>
        <xdr:cNvPr id="6" name="Picture 5">
          <a:hlinkClick xmlns:r="http://schemas.openxmlformats.org/officeDocument/2006/relationships" r:id="rId1"/>
          <a:extLst>
            <a:ext uri="{FF2B5EF4-FFF2-40B4-BE49-F238E27FC236}">
              <a16:creationId xmlns:a16="http://schemas.microsoft.com/office/drawing/2014/main" id="{75718828-4503-4C73-BD7E-475D38D1873E}"/>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9479"/>
        <a:stretch/>
      </xdr:blipFill>
      <xdr:spPr>
        <a:xfrm>
          <a:off x="6956426" y="9992517"/>
          <a:ext cx="1346863" cy="1020763"/>
        </a:xfrm>
        <a:prstGeom prst="rect">
          <a:avLst/>
        </a:prstGeom>
      </xdr:spPr>
    </xdr:pic>
    <xdr:clientData/>
  </xdr:twoCellAnchor>
  <xdr:twoCellAnchor editAs="oneCell">
    <xdr:from>
      <xdr:col>3</xdr:col>
      <xdr:colOff>165099</xdr:colOff>
      <xdr:row>21</xdr:row>
      <xdr:rowOff>83341</xdr:rowOff>
    </xdr:from>
    <xdr:to>
      <xdr:col>3</xdr:col>
      <xdr:colOff>1437440</xdr:colOff>
      <xdr:row>22</xdr:row>
      <xdr:rowOff>467620</xdr:rowOff>
    </xdr:to>
    <xdr:pic>
      <xdr:nvPicPr>
        <xdr:cNvPr id="7" name="Picture 6">
          <a:extLst>
            <a:ext uri="{FF2B5EF4-FFF2-40B4-BE49-F238E27FC236}">
              <a16:creationId xmlns:a16="http://schemas.microsoft.com/office/drawing/2014/main" id="{1A543472-3C14-4B38-A859-60A4B10498D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91704" y="12185104"/>
          <a:ext cx="1278691" cy="1370534"/>
        </a:xfrm>
        <a:prstGeom prst="rect">
          <a:avLst/>
        </a:prstGeom>
      </xdr:spPr>
    </xdr:pic>
    <xdr:clientData/>
  </xdr:twoCellAnchor>
  <xdr:twoCellAnchor editAs="oneCell">
    <xdr:from>
      <xdr:col>3</xdr:col>
      <xdr:colOff>1014267</xdr:colOff>
      <xdr:row>22</xdr:row>
      <xdr:rowOff>404812</xdr:rowOff>
    </xdr:from>
    <xdr:to>
      <xdr:col>3</xdr:col>
      <xdr:colOff>2503489</xdr:colOff>
      <xdr:row>23</xdr:row>
      <xdr:rowOff>736022</xdr:rowOff>
    </xdr:to>
    <xdr:pic>
      <xdr:nvPicPr>
        <xdr:cNvPr id="8" name="Picture 7">
          <a:extLst>
            <a:ext uri="{FF2B5EF4-FFF2-40B4-BE49-F238E27FC236}">
              <a16:creationId xmlns:a16="http://schemas.microsoft.com/office/drawing/2014/main" id="{332A6B95-1820-49D3-9637-7635FC63C08F}"/>
            </a:ext>
          </a:extLst>
        </xdr:cNvPr>
        <xdr:cNvPicPr>
          <a:picLocks noChangeAspect="1"/>
        </xdr:cNvPicPr>
      </xdr:nvPicPr>
      <xdr:blipFill>
        <a:blip xmlns:r="http://schemas.openxmlformats.org/officeDocument/2006/relationships" r:embed="rId7"/>
        <a:stretch>
          <a:fillRect/>
        </a:stretch>
      </xdr:blipFill>
      <xdr:spPr>
        <a:xfrm>
          <a:off x="7336486" y="13513593"/>
          <a:ext cx="1495572" cy="1319429"/>
        </a:xfrm>
        <a:prstGeom prst="rect">
          <a:avLst/>
        </a:prstGeom>
      </xdr:spPr>
    </xdr:pic>
    <xdr:clientData/>
  </xdr:twoCellAnchor>
  <xdr:twoCellAnchor editAs="oneCell">
    <xdr:from>
      <xdr:col>3</xdr:col>
      <xdr:colOff>205208</xdr:colOff>
      <xdr:row>35</xdr:row>
      <xdr:rowOff>11865</xdr:rowOff>
    </xdr:from>
    <xdr:to>
      <xdr:col>3</xdr:col>
      <xdr:colOff>2217040</xdr:colOff>
      <xdr:row>37</xdr:row>
      <xdr:rowOff>409908</xdr:rowOff>
    </xdr:to>
    <xdr:pic>
      <xdr:nvPicPr>
        <xdr:cNvPr id="10" name="Picture 9">
          <a:hlinkClick xmlns:r="http://schemas.openxmlformats.org/officeDocument/2006/relationships" r:id="rId8"/>
          <a:extLst>
            <a:ext uri="{FF2B5EF4-FFF2-40B4-BE49-F238E27FC236}">
              <a16:creationId xmlns:a16="http://schemas.microsoft.com/office/drawing/2014/main" id="{868E0E71-0815-426D-BD40-2AD488A5C386}"/>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32962" t="43724" r="20692" b="12393"/>
        <a:stretch/>
      </xdr:blipFill>
      <xdr:spPr>
        <a:xfrm>
          <a:off x="6531813" y="21097207"/>
          <a:ext cx="2011832" cy="1394325"/>
        </a:xfrm>
        <a:prstGeom prst="rect">
          <a:avLst/>
        </a:prstGeom>
      </xdr:spPr>
    </xdr:pic>
    <xdr:clientData/>
  </xdr:twoCellAnchor>
  <xdr:twoCellAnchor editAs="oneCell">
    <xdr:from>
      <xdr:col>3</xdr:col>
      <xdr:colOff>389981</xdr:colOff>
      <xdr:row>39</xdr:row>
      <xdr:rowOff>40650</xdr:rowOff>
    </xdr:from>
    <xdr:to>
      <xdr:col>3</xdr:col>
      <xdr:colOff>2055395</xdr:colOff>
      <xdr:row>43</xdr:row>
      <xdr:rowOff>27304</xdr:rowOff>
    </xdr:to>
    <xdr:pic>
      <xdr:nvPicPr>
        <xdr:cNvPr id="11" name="Picture 10">
          <a:extLst>
            <a:ext uri="{FF2B5EF4-FFF2-40B4-BE49-F238E27FC236}">
              <a16:creationId xmlns:a16="http://schemas.microsoft.com/office/drawing/2014/main" id="{BEB3B68F-C86A-48E3-9E02-45124530C829}"/>
            </a:ext>
          </a:extLst>
        </xdr:cNvPr>
        <xdr:cNvPicPr>
          <a:picLocks noChangeAspect="1"/>
        </xdr:cNvPicPr>
      </xdr:nvPicPr>
      <xdr:blipFill rotWithShape="1">
        <a:blip xmlns:r="http://schemas.openxmlformats.org/officeDocument/2006/relationships" r:embed="rId10"/>
        <a:srcRect l="10015" t="15294" r="11797" b="13333"/>
        <a:stretch/>
      </xdr:blipFill>
      <xdr:spPr>
        <a:xfrm>
          <a:off x="6716586" y="23502229"/>
          <a:ext cx="1665414" cy="1270022"/>
        </a:xfrm>
        <a:prstGeom prst="rect">
          <a:avLst/>
        </a:prstGeom>
      </xdr:spPr>
    </xdr:pic>
    <xdr:clientData/>
  </xdr:twoCellAnchor>
  <xdr:twoCellAnchor editAs="oneCell">
    <xdr:from>
      <xdr:col>3</xdr:col>
      <xdr:colOff>226218</xdr:colOff>
      <xdr:row>56</xdr:row>
      <xdr:rowOff>119063</xdr:rowOff>
    </xdr:from>
    <xdr:to>
      <xdr:col>3</xdr:col>
      <xdr:colOff>1991561</xdr:colOff>
      <xdr:row>57</xdr:row>
      <xdr:rowOff>791539</xdr:rowOff>
    </xdr:to>
    <xdr:pic>
      <xdr:nvPicPr>
        <xdr:cNvPr id="14" name="Picture 13">
          <a:extLst>
            <a:ext uri="{FF2B5EF4-FFF2-40B4-BE49-F238E27FC236}">
              <a16:creationId xmlns:a16="http://schemas.microsoft.com/office/drawing/2014/main" id="{FE5A75F8-7425-437C-826C-24D4CA235269}"/>
            </a:ext>
          </a:extLst>
        </xdr:cNvPr>
        <xdr:cNvPicPr>
          <a:picLocks noChangeAspect="1"/>
        </xdr:cNvPicPr>
      </xdr:nvPicPr>
      <xdr:blipFill>
        <a:blip xmlns:r="http://schemas.openxmlformats.org/officeDocument/2006/relationships" r:embed="rId11"/>
        <a:stretch>
          <a:fillRect/>
        </a:stretch>
      </xdr:blipFill>
      <xdr:spPr>
        <a:xfrm>
          <a:off x="6552823" y="36193747"/>
          <a:ext cx="1758993" cy="1468232"/>
        </a:xfrm>
        <a:prstGeom prst="rect">
          <a:avLst/>
        </a:prstGeom>
      </xdr:spPr>
    </xdr:pic>
    <xdr:clientData/>
  </xdr:twoCellAnchor>
  <xdr:twoCellAnchor editAs="oneCell">
    <xdr:from>
      <xdr:col>3</xdr:col>
      <xdr:colOff>309562</xdr:colOff>
      <xdr:row>58</xdr:row>
      <xdr:rowOff>47624</xdr:rowOff>
    </xdr:from>
    <xdr:to>
      <xdr:col>3</xdr:col>
      <xdr:colOff>2256278</xdr:colOff>
      <xdr:row>59</xdr:row>
      <xdr:rowOff>657977</xdr:rowOff>
    </xdr:to>
    <xdr:pic>
      <xdr:nvPicPr>
        <xdr:cNvPr id="15" name="Picture 14">
          <a:extLst>
            <a:ext uri="{FF2B5EF4-FFF2-40B4-BE49-F238E27FC236}">
              <a16:creationId xmlns:a16="http://schemas.microsoft.com/office/drawing/2014/main" id="{D1B19E4C-06DD-4933-A3AF-0C6789A1D6E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631781" y="28277343"/>
          <a:ext cx="1946716" cy="1294565"/>
        </a:xfrm>
        <a:prstGeom prst="rect">
          <a:avLst/>
        </a:prstGeom>
      </xdr:spPr>
    </xdr:pic>
    <xdr:clientData/>
  </xdr:twoCellAnchor>
  <xdr:twoCellAnchor>
    <xdr:from>
      <xdr:col>0</xdr:col>
      <xdr:colOff>158750</xdr:colOff>
      <xdr:row>70</xdr:row>
      <xdr:rowOff>79375</xdr:rowOff>
    </xdr:from>
    <xdr:to>
      <xdr:col>2</xdr:col>
      <xdr:colOff>4016375</xdr:colOff>
      <xdr:row>74</xdr:row>
      <xdr:rowOff>142875</xdr:rowOff>
    </xdr:to>
    <xdr:sp macro="" textlink="">
      <xdr:nvSpPr>
        <xdr:cNvPr id="16" name="TextBox 15">
          <a:extLst>
            <a:ext uri="{FF2B5EF4-FFF2-40B4-BE49-F238E27FC236}">
              <a16:creationId xmlns:a16="http://schemas.microsoft.com/office/drawing/2014/main" id="{6E010DE6-65A7-4984-A482-908733B79F31}"/>
            </a:ext>
          </a:extLst>
        </xdr:cNvPr>
        <xdr:cNvSpPr txBox="1"/>
      </xdr:nvSpPr>
      <xdr:spPr>
        <a:xfrm>
          <a:off x="158750" y="31480125"/>
          <a:ext cx="5000625" cy="1476375"/>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rgbClr val="FF0000"/>
              </a:solidFill>
              <a:effectLst/>
              <a:latin typeface="+mn-lt"/>
              <a:ea typeface="+mn-ea"/>
              <a:cs typeface="+mn-cs"/>
            </a:rPr>
            <a:t>Price excludes</a:t>
          </a:r>
          <a:r>
            <a:rPr lang="en-AU" sz="1100" b="1" baseline="0">
              <a:solidFill>
                <a:srgbClr val="FF0000"/>
              </a:solidFill>
              <a:effectLst/>
              <a:latin typeface="+mn-lt"/>
              <a:ea typeface="+mn-ea"/>
              <a:cs typeface="+mn-cs"/>
            </a:rPr>
            <a:t> freight. </a:t>
          </a:r>
        </a:p>
        <a:p>
          <a:pPr marL="0" marR="0" lvl="0" indent="0" defTabSz="914400" eaLnBrk="1" fontAlgn="auto" latinLnBrk="0" hangingPunct="1">
            <a:lnSpc>
              <a:spcPct val="100000"/>
            </a:lnSpc>
            <a:spcBef>
              <a:spcPts val="0"/>
            </a:spcBef>
            <a:spcAft>
              <a:spcPts val="0"/>
            </a:spcAft>
            <a:buClrTx/>
            <a:buSzTx/>
            <a:buFontTx/>
            <a:buNone/>
            <a:tabLst/>
            <a:defRPr/>
          </a:pPr>
          <a:r>
            <a:rPr lang="en-AU" sz="1100" b="1" baseline="0">
              <a:solidFill>
                <a:srgbClr val="FF0000"/>
              </a:solidFill>
              <a:effectLst/>
              <a:latin typeface="+mn-lt"/>
              <a:ea typeface="+mn-ea"/>
              <a:cs typeface="+mn-cs"/>
            </a:rPr>
            <a:t>All furniture is shipped from Melbourne. </a:t>
          </a: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rgbClr val="FF0000"/>
              </a:solidFill>
              <a:effectLst/>
              <a:latin typeface="+mn-lt"/>
              <a:ea typeface="+mn-ea"/>
              <a:cs typeface="+mn-cs"/>
            </a:rPr>
            <a:t>A Surcharge</a:t>
          </a:r>
          <a:r>
            <a:rPr lang="en-AU" sz="1100" b="1" baseline="0">
              <a:solidFill>
                <a:srgbClr val="FF0000"/>
              </a:solidFill>
              <a:effectLst/>
              <a:latin typeface="+mn-lt"/>
              <a:ea typeface="+mn-ea"/>
              <a:cs typeface="+mn-cs"/>
            </a:rPr>
            <a:t> may apply for small quantities.</a:t>
          </a:r>
          <a:endParaRPr lang="en-AU" sz="105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050">
            <a:solidFill>
              <a:srgbClr val="FF0000"/>
            </a:solidFill>
            <a:effectLst/>
          </a:endParaRPr>
        </a:p>
        <a:p>
          <a:endParaRPr lang="en-AU" sz="1050" b="1"/>
        </a:p>
        <a:p>
          <a:r>
            <a:rPr lang="en-AU" sz="1050" b="1"/>
            <a:t>Standard</a:t>
          </a:r>
          <a:r>
            <a:rPr lang="en-AU" sz="1050" b="1" baseline="0"/>
            <a:t> Terms:</a:t>
          </a:r>
        </a:p>
        <a:p>
          <a:r>
            <a:rPr lang="en-AU" sz="1050" b="1" baseline="0"/>
            <a:t>- </a:t>
          </a:r>
          <a:r>
            <a:rPr lang="en-AU" sz="1050" b="0" baseline="0"/>
            <a:t>30% deposit, balance 7 days from invoice unless otherwise agreed</a:t>
          </a:r>
        </a:p>
        <a:p>
          <a:r>
            <a:rPr lang="en-AU" sz="1050" b="1" baseline="0"/>
            <a:t>- </a:t>
          </a:r>
          <a:r>
            <a:rPr lang="en-AU" sz="1050" b="0" baseline="0"/>
            <a:t>This q</a:t>
          </a:r>
          <a:r>
            <a:rPr lang="en-AU" sz="1050"/>
            <a:t>uote is valid for 30 days</a:t>
          </a:r>
        </a:p>
        <a:p>
          <a:endParaRPr lang="en-AU" sz="1050"/>
        </a:p>
      </xdr:txBody>
    </xdr:sp>
    <xdr:clientData/>
  </xdr:twoCellAnchor>
  <xdr:twoCellAnchor editAs="oneCell">
    <xdr:from>
      <xdr:col>0</xdr:col>
      <xdr:colOff>69851</xdr:colOff>
      <xdr:row>0</xdr:row>
      <xdr:rowOff>57150</xdr:rowOff>
    </xdr:from>
    <xdr:to>
      <xdr:col>2</xdr:col>
      <xdr:colOff>2152650</xdr:colOff>
      <xdr:row>0</xdr:row>
      <xdr:rowOff>1010279</xdr:rowOff>
    </xdr:to>
    <xdr:pic>
      <xdr:nvPicPr>
        <xdr:cNvPr id="17" name="Picture 16">
          <a:extLst>
            <a:ext uri="{FF2B5EF4-FFF2-40B4-BE49-F238E27FC236}">
              <a16:creationId xmlns:a16="http://schemas.microsoft.com/office/drawing/2014/main" id="{3F271AE7-085A-48EA-B7D4-27571CE1EAED}"/>
            </a:ext>
          </a:extLst>
        </xdr:cNvPr>
        <xdr:cNvPicPr>
          <a:picLocks noChangeAspect="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b="15123"/>
        <a:stretch/>
      </xdr:blipFill>
      <xdr:spPr>
        <a:xfrm>
          <a:off x="69851" y="57150"/>
          <a:ext cx="3225799" cy="953129"/>
        </a:xfrm>
        <a:prstGeom prst="rect">
          <a:avLst/>
        </a:prstGeom>
      </xdr:spPr>
    </xdr:pic>
    <xdr:clientData/>
  </xdr:twoCellAnchor>
  <xdr:twoCellAnchor editAs="oneCell">
    <xdr:from>
      <xdr:col>3</xdr:col>
      <xdr:colOff>215106</xdr:colOff>
      <xdr:row>44</xdr:row>
      <xdr:rowOff>101600</xdr:rowOff>
    </xdr:from>
    <xdr:to>
      <xdr:col>3</xdr:col>
      <xdr:colOff>2012156</xdr:colOff>
      <xdr:row>46</xdr:row>
      <xdr:rowOff>677426</xdr:rowOff>
    </xdr:to>
    <xdr:pic>
      <xdr:nvPicPr>
        <xdr:cNvPr id="12" name="Picture 11">
          <a:extLst>
            <a:ext uri="{FF2B5EF4-FFF2-40B4-BE49-F238E27FC236}">
              <a16:creationId xmlns:a16="http://schemas.microsoft.com/office/drawing/2014/main" id="{240902A4-D088-4C64-90AD-9C570BE68752}"/>
            </a:ext>
          </a:extLst>
        </xdr:cNvPr>
        <xdr:cNvPicPr>
          <a:picLocks noChangeAspect="1"/>
        </xdr:cNvPicPr>
      </xdr:nvPicPr>
      <xdr:blipFill>
        <a:blip xmlns:r="http://schemas.openxmlformats.org/officeDocument/2006/relationships" r:embed="rId14"/>
        <a:stretch>
          <a:fillRect/>
        </a:stretch>
      </xdr:blipFill>
      <xdr:spPr>
        <a:xfrm>
          <a:off x="6537325" y="24604663"/>
          <a:ext cx="1797050" cy="2052202"/>
        </a:xfrm>
        <a:prstGeom prst="rect">
          <a:avLst/>
        </a:prstGeom>
      </xdr:spPr>
    </xdr:pic>
    <xdr:clientData/>
  </xdr:twoCellAnchor>
  <xdr:twoCellAnchor editAs="oneCell">
    <xdr:from>
      <xdr:col>3</xdr:col>
      <xdr:colOff>190501</xdr:colOff>
      <xdr:row>31</xdr:row>
      <xdr:rowOff>96941</xdr:rowOff>
    </xdr:from>
    <xdr:to>
      <xdr:col>3</xdr:col>
      <xdr:colOff>2254251</xdr:colOff>
      <xdr:row>33</xdr:row>
      <xdr:rowOff>416414</xdr:rowOff>
    </xdr:to>
    <xdr:pic>
      <xdr:nvPicPr>
        <xdr:cNvPr id="2" name="Picture 1">
          <a:extLst>
            <a:ext uri="{FF2B5EF4-FFF2-40B4-BE49-F238E27FC236}">
              <a16:creationId xmlns:a16="http://schemas.microsoft.com/office/drawing/2014/main" id="{AEB79305-A658-D397-206D-64896FC41024}"/>
            </a:ext>
          </a:extLst>
        </xdr:cNvPr>
        <xdr:cNvPicPr>
          <a:picLocks noChangeAspect="1"/>
        </xdr:cNvPicPr>
      </xdr:nvPicPr>
      <xdr:blipFill>
        <a:blip xmlns:r="http://schemas.openxmlformats.org/officeDocument/2006/relationships" r:embed="rId15"/>
        <a:stretch>
          <a:fillRect/>
        </a:stretch>
      </xdr:blipFill>
      <xdr:spPr>
        <a:xfrm>
          <a:off x="6508751" y="18511941"/>
          <a:ext cx="2063750" cy="1271973"/>
        </a:xfrm>
        <a:prstGeom prst="rect">
          <a:avLst/>
        </a:prstGeom>
      </xdr:spPr>
    </xdr:pic>
    <xdr:clientData/>
  </xdr:twoCellAnchor>
  <xdr:twoCellAnchor editAs="oneCell">
    <xdr:from>
      <xdr:col>3</xdr:col>
      <xdr:colOff>360948</xdr:colOff>
      <xdr:row>53</xdr:row>
      <xdr:rowOff>100264</xdr:rowOff>
    </xdr:from>
    <xdr:to>
      <xdr:col>3</xdr:col>
      <xdr:colOff>1544053</xdr:colOff>
      <xdr:row>54</xdr:row>
      <xdr:rowOff>474214</xdr:rowOff>
    </xdr:to>
    <xdr:pic>
      <xdr:nvPicPr>
        <xdr:cNvPr id="18" name="Picture 17">
          <a:extLst>
            <a:ext uri="{FF2B5EF4-FFF2-40B4-BE49-F238E27FC236}">
              <a16:creationId xmlns:a16="http://schemas.microsoft.com/office/drawing/2014/main" id="{EDC706CC-20C0-8EFC-D960-E90252C46953}"/>
            </a:ext>
          </a:extLst>
        </xdr:cNvPr>
        <xdr:cNvPicPr>
          <a:picLocks noChangeAspect="1"/>
        </xdr:cNvPicPr>
      </xdr:nvPicPr>
      <xdr:blipFill>
        <a:blip xmlns:r="http://schemas.openxmlformats.org/officeDocument/2006/relationships" r:embed="rId16"/>
        <a:stretch>
          <a:fillRect/>
        </a:stretch>
      </xdr:blipFill>
      <xdr:spPr>
        <a:xfrm>
          <a:off x="6687553" y="34119553"/>
          <a:ext cx="1183105" cy="995581"/>
        </a:xfrm>
        <a:prstGeom prst="rect">
          <a:avLst/>
        </a:prstGeom>
      </xdr:spPr>
    </xdr:pic>
    <xdr:clientData/>
  </xdr:twoCellAnchor>
  <xdr:twoCellAnchor editAs="oneCell">
    <xdr:from>
      <xdr:col>3</xdr:col>
      <xdr:colOff>200527</xdr:colOff>
      <xdr:row>66</xdr:row>
      <xdr:rowOff>70184</xdr:rowOff>
    </xdr:from>
    <xdr:to>
      <xdr:col>3</xdr:col>
      <xdr:colOff>1955132</xdr:colOff>
      <xdr:row>68</xdr:row>
      <xdr:rowOff>570247</xdr:rowOff>
    </xdr:to>
    <xdr:pic>
      <xdr:nvPicPr>
        <xdr:cNvPr id="21" name="Picture 20">
          <a:extLst>
            <a:ext uri="{FF2B5EF4-FFF2-40B4-BE49-F238E27FC236}">
              <a16:creationId xmlns:a16="http://schemas.microsoft.com/office/drawing/2014/main" id="{492077D3-E7F1-79A1-BECB-3E5A9AC4FFED}"/>
            </a:ext>
          </a:extLst>
        </xdr:cNvPr>
        <xdr:cNvPicPr>
          <a:picLocks noChangeAspect="1"/>
        </xdr:cNvPicPr>
      </xdr:nvPicPr>
      <xdr:blipFill>
        <a:blip xmlns:r="http://schemas.openxmlformats.org/officeDocument/2006/relationships" r:embed="rId17"/>
        <a:stretch>
          <a:fillRect/>
        </a:stretch>
      </xdr:blipFill>
      <xdr:spPr>
        <a:xfrm>
          <a:off x="6527132" y="41930052"/>
          <a:ext cx="1754605" cy="1723273"/>
        </a:xfrm>
        <a:prstGeom prst="rect">
          <a:avLst/>
        </a:prstGeom>
      </xdr:spPr>
    </xdr:pic>
    <xdr:clientData/>
  </xdr:twoCellAnchor>
  <xdr:twoCellAnchor editAs="oneCell">
    <xdr:from>
      <xdr:col>3</xdr:col>
      <xdr:colOff>591552</xdr:colOff>
      <xdr:row>49</xdr:row>
      <xdr:rowOff>559836</xdr:rowOff>
    </xdr:from>
    <xdr:to>
      <xdr:col>3</xdr:col>
      <xdr:colOff>1991562</xdr:colOff>
      <xdr:row>51</xdr:row>
      <xdr:rowOff>531394</xdr:rowOff>
    </xdr:to>
    <xdr:pic>
      <xdr:nvPicPr>
        <xdr:cNvPr id="22" name="Picture 21">
          <a:extLst>
            <a:ext uri="{FF2B5EF4-FFF2-40B4-BE49-F238E27FC236}">
              <a16:creationId xmlns:a16="http://schemas.microsoft.com/office/drawing/2014/main" id="{D3178E67-346E-E157-5D33-E70AA3B11F9F}"/>
            </a:ext>
          </a:extLst>
        </xdr:cNvPr>
        <xdr:cNvPicPr>
          <a:picLocks noChangeAspect="1"/>
        </xdr:cNvPicPr>
      </xdr:nvPicPr>
      <xdr:blipFill>
        <a:blip xmlns:r="http://schemas.openxmlformats.org/officeDocument/2006/relationships" r:embed="rId18"/>
        <a:stretch>
          <a:fillRect/>
        </a:stretch>
      </xdr:blipFill>
      <xdr:spPr>
        <a:xfrm>
          <a:off x="6918157" y="30608704"/>
          <a:ext cx="1393660" cy="1174716"/>
        </a:xfrm>
        <a:prstGeom prst="rect">
          <a:avLst/>
        </a:prstGeom>
      </xdr:spPr>
    </xdr:pic>
    <xdr:clientData/>
  </xdr:twoCellAnchor>
  <xdr:twoCellAnchor editAs="oneCell">
    <xdr:from>
      <xdr:col>3</xdr:col>
      <xdr:colOff>681790</xdr:colOff>
      <xdr:row>48</xdr:row>
      <xdr:rowOff>60159</xdr:rowOff>
    </xdr:from>
    <xdr:to>
      <xdr:col>3</xdr:col>
      <xdr:colOff>1674396</xdr:colOff>
      <xdr:row>49</xdr:row>
      <xdr:rowOff>486685</xdr:rowOff>
    </xdr:to>
    <xdr:pic>
      <xdr:nvPicPr>
        <xdr:cNvPr id="25" name="Picture 24">
          <a:extLst>
            <a:ext uri="{FF2B5EF4-FFF2-40B4-BE49-F238E27FC236}">
              <a16:creationId xmlns:a16="http://schemas.microsoft.com/office/drawing/2014/main" id="{4055031A-BA38-977E-987A-1901D1E18B0C}"/>
            </a:ext>
          </a:extLst>
        </xdr:cNvPr>
        <xdr:cNvPicPr>
          <a:picLocks noChangeAspect="1"/>
        </xdr:cNvPicPr>
      </xdr:nvPicPr>
      <xdr:blipFill>
        <a:blip xmlns:r="http://schemas.openxmlformats.org/officeDocument/2006/relationships" r:embed="rId19"/>
        <a:stretch>
          <a:fillRect/>
        </a:stretch>
      </xdr:blipFill>
      <xdr:spPr>
        <a:xfrm>
          <a:off x="7008395" y="29467343"/>
          <a:ext cx="992606" cy="1068210"/>
        </a:xfrm>
        <a:prstGeom prst="rect">
          <a:avLst/>
        </a:prstGeom>
      </xdr:spPr>
    </xdr:pic>
    <xdr:clientData/>
  </xdr:twoCellAnchor>
  <xdr:twoCellAnchor editAs="oneCell">
    <xdr:from>
      <xdr:col>3</xdr:col>
      <xdr:colOff>681790</xdr:colOff>
      <xdr:row>25</xdr:row>
      <xdr:rowOff>60158</xdr:rowOff>
    </xdr:from>
    <xdr:to>
      <xdr:col>3</xdr:col>
      <xdr:colOff>1544053</xdr:colOff>
      <xdr:row>28</xdr:row>
      <xdr:rowOff>235794</xdr:rowOff>
    </xdr:to>
    <xdr:pic>
      <xdr:nvPicPr>
        <xdr:cNvPr id="26" name="Picture 25">
          <a:extLst>
            <a:ext uri="{FF2B5EF4-FFF2-40B4-BE49-F238E27FC236}">
              <a16:creationId xmlns:a16="http://schemas.microsoft.com/office/drawing/2014/main" id="{4E2D91ED-B177-EF9E-B9B4-588779815633}"/>
            </a:ext>
          </a:extLst>
        </xdr:cNvPr>
        <xdr:cNvPicPr>
          <a:picLocks noChangeAspect="1"/>
        </xdr:cNvPicPr>
      </xdr:nvPicPr>
      <xdr:blipFill>
        <a:blip xmlns:r="http://schemas.openxmlformats.org/officeDocument/2006/relationships" r:embed="rId20"/>
        <a:stretch>
          <a:fillRect/>
        </a:stretch>
      </xdr:blipFill>
      <xdr:spPr>
        <a:xfrm>
          <a:off x="7008395" y="15711237"/>
          <a:ext cx="862263" cy="1114433"/>
        </a:xfrm>
        <a:prstGeom prst="rect">
          <a:avLst/>
        </a:prstGeom>
      </xdr:spPr>
    </xdr:pic>
    <xdr:clientData/>
  </xdr:twoCellAnchor>
  <xdr:twoCellAnchor editAs="oneCell">
    <xdr:from>
      <xdr:col>3</xdr:col>
      <xdr:colOff>60158</xdr:colOff>
      <xdr:row>29</xdr:row>
      <xdr:rowOff>10026</xdr:rowOff>
    </xdr:from>
    <xdr:to>
      <xdr:col>3</xdr:col>
      <xdr:colOff>2351284</xdr:colOff>
      <xdr:row>29</xdr:row>
      <xdr:rowOff>1038415</xdr:rowOff>
    </xdr:to>
    <xdr:pic>
      <xdr:nvPicPr>
        <xdr:cNvPr id="27" name="Picture 26">
          <a:extLst>
            <a:ext uri="{FF2B5EF4-FFF2-40B4-BE49-F238E27FC236}">
              <a16:creationId xmlns:a16="http://schemas.microsoft.com/office/drawing/2014/main" id="{23BA576D-E63C-CAF9-4039-AA64BCC6CF97}"/>
            </a:ext>
          </a:extLst>
        </xdr:cNvPr>
        <xdr:cNvPicPr>
          <a:picLocks noChangeAspect="1"/>
        </xdr:cNvPicPr>
      </xdr:nvPicPr>
      <xdr:blipFill>
        <a:blip xmlns:r="http://schemas.openxmlformats.org/officeDocument/2006/relationships" r:embed="rId21"/>
        <a:stretch>
          <a:fillRect/>
        </a:stretch>
      </xdr:blipFill>
      <xdr:spPr>
        <a:xfrm>
          <a:off x="6386763" y="17275342"/>
          <a:ext cx="2297476" cy="1022039"/>
        </a:xfrm>
        <a:prstGeom prst="rect">
          <a:avLst/>
        </a:prstGeom>
      </xdr:spPr>
    </xdr:pic>
    <xdr:clientData/>
  </xdr:twoCellAnchor>
  <xdr:oneCellAnchor>
    <xdr:from>
      <xdr:col>3</xdr:col>
      <xdr:colOff>230605</xdr:colOff>
      <xdr:row>61</xdr:row>
      <xdr:rowOff>60158</xdr:rowOff>
    </xdr:from>
    <xdr:ext cx="1995237" cy="1366380"/>
    <xdr:pic>
      <xdr:nvPicPr>
        <xdr:cNvPr id="9" name="Picture 8">
          <a:extLst>
            <a:ext uri="{FF2B5EF4-FFF2-40B4-BE49-F238E27FC236}">
              <a16:creationId xmlns:a16="http://schemas.microsoft.com/office/drawing/2014/main" id="{FF04ACCA-29FA-4582-9BB6-455CA0611804}"/>
            </a:ext>
          </a:extLst>
        </xdr:cNvPr>
        <xdr:cNvPicPr>
          <a:picLocks noChangeAspect="1"/>
        </xdr:cNvPicPr>
      </xdr:nvPicPr>
      <xdr:blipFill>
        <a:blip xmlns:r="http://schemas.openxmlformats.org/officeDocument/2006/relationships" r:embed="rId22"/>
        <a:stretch>
          <a:fillRect/>
        </a:stretch>
      </xdr:blipFill>
      <xdr:spPr>
        <a:xfrm>
          <a:off x="6557210" y="25597184"/>
          <a:ext cx="1995237" cy="13663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110290</xdr:colOff>
      <xdr:row>26</xdr:row>
      <xdr:rowOff>80212</xdr:rowOff>
    </xdr:from>
    <xdr:to>
      <xdr:col>3</xdr:col>
      <xdr:colOff>1945106</xdr:colOff>
      <xdr:row>26</xdr:row>
      <xdr:rowOff>1246263</xdr:rowOff>
    </xdr:to>
    <xdr:pic>
      <xdr:nvPicPr>
        <xdr:cNvPr id="4" name="Picture 3">
          <a:extLst>
            <a:ext uri="{FF2B5EF4-FFF2-40B4-BE49-F238E27FC236}">
              <a16:creationId xmlns:a16="http://schemas.microsoft.com/office/drawing/2014/main" id="{01EB51A8-FEBC-6244-45C8-82C9D0824AF0}"/>
            </a:ext>
          </a:extLst>
        </xdr:cNvPr>
        <xdr:cNvPicPr>
          <a:picLocks noChangeAspect="1"/>
        </xdr:cNvPicPr>
      </xdr:nvPicPr>
      <xdr:blipFill>
        <a:blip xmlns:r="http://schemas.openxmlformats.org/officeDocument/2006/relationships" r:embed="rId1"/>
        <a:stretch>
          <a:fillRect/>
        </a:stretch>
      </xdr:blipFill>
      <xdr:spPr>
        <a:xfrm>
          <a:off x="6436895" y="11119186"/>
          <a:ext cx="1834816" cy="1166051"/>
        </a:xfrm>
        <a:prstGeom prst="rect">
          <a:avLst/>
        </a:prstGeom>
      </xdr:spPr>
    </xdr:pic>
    <xdr:clientData/>
  </xdr:twoCellAnchor>
  <xdr:twoCellAnchor editAs="oneCell">
    <xdr:from>
      <xdr:col>3</xdr:col>
      <xdr:colOff>290763</xdr:colOff>
      <xdr:row>31</xdr:row>
      <xdr:rowOff>72743</xdr:rowOff>
    </xdr:from>
    <xdr:to>
      <xdr:col>3</xdr:col>
      <xdr:colOff>1694448</xdr:colOff>
      <xdr:row>31</xdr:row>
      <xdr:rowOff>1203829</xdr:rowOff>
    </xdr:to>
    <xdr:pic>
      <xdr:nvPicPr>
        <xdr:cNvPr id="5" name="Picture 4">
          <a:extLst>
            <a:ext uri="{FF2B5EF4-FFF2-40B4-BE49-F238E27FC236}">
              <a16:creationId xmlns:a16="http://schemas.microsoft.com/office/drawing/2014/main" id="{1272BC84-4A9D-B7FB-75B9-4722B688FF2D}"/>
            </a:ext>
          </a:extLst>
        </xdr:cNvPr>
        <xdr:cNvPicPr>
          <a:picLocks noChangeAspect="1"/>
        </xdr:cNvPicPr>
      </xdr:nvPicPr>
      <xdr:blipFill>
        <a:blip xmlns:r="http://schemas.openxmlformats.org/officeDocument/2006/relationships" r:embed="rId2"/>
        <a:stretch>
          <a:fillRect/>
        </a:stretch>
      </xdr:blipFill>
      <xdr:spPr>
        <a:xfrm>
          <a:off x="6617368" y="12465269"/>
          <a:ext cx="1403685" cy="1131086"/>
        </a:xfrm>
        <a:prstGeom prst="rect">
          <a:avLst/>
        </a:prstGeom>
      </xdr:spPr>
    </xdr:pic>
    <xdr:clientData/>
  </xdr:twoCellAnchor>
  <xdr:twoCellAnchor editAs="oneCell">
    <xdr:from>
      <xdr:col>3</xdr:col>
      <xdr:colOff>90237</xdr:colOff>
      <xdr:row>23</xdr:row>
      <xdr:rowOff>100264</xdr:rowOff>
    </xdr:from>
    <xdr:to>
      <xdr:col>3</xdr:col>
      <xdr:colOff>1884948</xdr:colOff>
      <xdr:row>23</xdr:row>
      <xdr:rowOff>1244146</xdr:rowOff>
    </xdr:to>
    <xdr:pic>
      <xdr:nvPicPr>
        <xdr:cNvPr id="6" name="Picture 5">
          <a:extLst>
            <a:ext uri="{FF2B5EF4-FFF2-40B4-BE49-F238E27FC236}">
              <a16:creationId xmlns:a16="http://schemas.microsoft.com/office/drawing/2014/main" id="{8F9BC7DC-04A5-42B0-DBDD-931A8B629A2A}"/>
            </a:ext>
          </a:extLst>
        </xdr:cNvPr>
        <xdr:cNvPicPr>
          <a:picLocks noChangeAspect="1"/>
        </xdr:cNvPicPr>
      </xdr:nvPicPr>
      <xdr:blipFill>
        <a:blip xmlns:r="http://schemas.openxmlformats.org/officeDocument/2006/relationships" r:embed="rId3"/>
        <a:stretch>
          <a:fillRect/>
        </a:stretch>
      </xdr:blipFill>
      <xdr:spPr>
        <a:xfrm>
          <a:off x="6416842" y="9324475"/>
          <a:ext cx="1794711" cy="1143882"/>
        </a:xfrm>
        <a:prstGeom prst="rect">
          <a:avLst/>
        </a:prstGeom>
      </xdr:spPr>
    </xdr:pic>
    <xdr:clientData/>
  </xdr:twoCellAnchor>
  <xdr:twoCellAnchor editAs="oneCell">
    <xdr:from>
      <xdr:col>3</xdr:col>
      <xdr:colOff>170447</xdr:colOff>
      <xdr:row>20</xdr:row>
      <xdr:rowOff>100264</xdr:rowOff>
    </xdr:from>
    <xdr:to>
      <xdr:col>3</xdr:col>
      <xdr:colOff>1614237</xdr:colOff>
      <xdr:row>20</xdr:row>
      <xdr:rowOff>1208364</xdr:rowOff>
    </xdr:to>
    <xdr:pic>
      <xdr:nvPicPr>
        <xdr:cNvPr id="7" name="Picture 6">
          <a:extLst>
            <a:ext uri="{FF2B5EF4-FFF2-40B4-BE49-F238E27FC236}">
              <a16:creationId xmlns:a16="http://schemas.microsoft.com/office/drawing/2014/main" id="{E2CBF2F8-1407-F951-1B47-DFCB743F5F7C}"/>
            </a:ext>
          </a:extLst>
        </xdr:cNvPr>
        <xdr:cNvPicPr>
          <a:picLocks noChangeAspect="1"/>
        </xdr:cNvPicPr>
      </xdr:nvPicPr>
      <xdr:blipFill>
        <a:blip xmlns:r="http://schemas.openxmlformats.org/officeDocument/2006/relationships" r:embed="rId4"/>
        <a:stretch>
          <a:fillRect/>
        </a:stretch>
      </xdr:blipFill>
      <xdr:spPr>
        <a:xfrm>
          <a:off x="6497052" y="7529764"/>
          <a:ext cx="1443790" cy="1108100"/>
        </a:xfrm>
        <a:prstGeom prst="rect">
          <a:avLst/>
        </a:prstGeom>
      </xdr:spPr>
    </xdr:pic>
    <xdr:clientData/>
  </xdr:twoCellAnchor>
  <xdr:twoCellAnchor editAs="oneCell">
    <xdr:from>
      <xdr:col>3</xdr:col>
      <xdr:colOff>230606</xdr:colOff>
      <xdr:row>15</xdr:row>
      <xdr:rowOff>90237</xdr:rowOff>
    </xdr:from>
    <xdr:to>
      <xdr:col>3</xdr:col>
      <xdr:colOff>1997886</xdr:colOff>
      <xdr:row>15</xdr:row>
      <xdr:rowOff>1353553</xdr:rowOff>
    </xdr:to>
    <xdr:pic>
      <xdr:nvPicPr>
        <xdr:cNvPr id="8" name="Picture 7">
          <a:extLst>
            <a:ext uri="{FF2B5EF4-FFF2-40B4-BE49-F238E27FC236}">
              <a16:creationId xmlns:a16="http://schemas.microsoft.com/office/drawing/2014/main" id="{56AF0E8D-94D7-55C6-57AA-AB8B7214CEF3}"/>
            </a:ext>
          </a:extLst>
        </xdr:cNvPr>
        <xdr:cNvPicPr>
          <a:picLocks noChangeAspect="1"/>
        </xdr:cNvPicPr>
      </xdr:nvPicPr>
      <xdr:blipFill>
        <a:blip xmlns:r="http://schemas.openxmlformats.org/officeDocument/2006/relationships" r:embed="rId5"/>
        <a:stretch>
          <a:fillRect/>
        </a:stretch>
      </xdr:blipFill>
      <xdr:spPr>
        <a:xfrm>
          <a:off x="6557211" y="4832684"/>
          <a:ext cx="1767280" cy="126331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A73C1A3-5D8F-430A-9C72-2E25859DB224}" name="Quotation4" displayName="Quotation4" ref="B15:F71" totalsRowCount="1" headerRowDxfId="25" dataDxfId="24" totalsRowDxfId="23">
  <autoFilter ref="B15:F70" xr:uid="{00000000-0009-0000-0100-000001000000}">
    <filterColumn colId="0" hiddenButton="1"/>
    <filterColumn colId="1" hiddenButton="1"/>
    <filterColumn colId="2" hiddenButton="1"/>
    <filterColumn colId="3" hiddenButton="1"/>
    <filterColumn colId="4" hiddenButton="1"/>
  </autoFilter>
  <tableColumns count="5">
    <tableColumn id="1" xr3:uid="{57A82A72-A6A6-44DC-A064-EDB934091890}" name="QUANTITY" dataDxfId="22" totalsRowDxfId="21" dataCellStyle="Comma"/>
    <tableColumn id="7" xr3:uid="{677EC3B3-D30B-4336-AC95-0534DA379BAF}" name="DESCRIPTION" dataDxfId="20" totalsRowDxfId="19"/>
    <tableColumn id="3" xr3:uid="{2F1EBD25-FB84-45AA-8CF7-0A993ED05E8B}" name="IMAGE" dataDxfId="18" totalsRowDxfId="17"/>
    <tableColumn id="4" xr3:uid="{6BB217D2-CE41-4EE4-82F1-FCEB0821B1D1}" name="Unit Price" totalsRowLabel="SUB TOTAL" dataDxfId="16" totalsRowDxfId="15" dataCellStyle="Currency"/>
    <tableColumn id="11" xr3:uid="{2F40EB1B-FC59-4A88-B5E7-83E3E73C6B75}" name="Sub-Total" totalsRowFunction="custom" dataDxfId="14" totalsRowDxfId="13" dataCellStyle="Currency">
      <calculatedColumnFormula>SUM(Quotation4[[#This Row],[QUANTITY]])*E16</calculatedColumnFormula>
      <totalsRowFormula>SUM(F16:F70)</totalsRowFormula>
    </tableColumn>
  </tableColumns>
  <tableStyleInfo name="Price quote with tax calculation" showFirstColumn="0" showLastColumn="1" showRowStripes="1" showColumnStripes="0"/>
  <extLst>
    <ext xmlns:x14="http://schemas.microsoft.com/office/spreadsheetml/2009/9/main" uri="{504A1905-F514-4f6f-8877-14C23A59335A}">
      <x14:table altTextSummary="Enter Quantity, Description, Unit Price, and Taxable status in this table. Subtotal is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3E99AD-9EEB-458B-A336-3858A2B4ADCE}" name="Quotation42" displayName="Quotation42" ref="B15:F37" totalsRowCount="1" headerRowDxfId="12" dataDxfId="11" totalsRowDxfId="10">
  <autoFilter ref="B15:F36" xr:uid="{00000000-0009-0000-0100-000001000000}">
    <filterColumn colId="0" hiddenButton="1"/>
    <filterColumn colId="1" hiddenButton="1"/>
    <filterColumn colId="2" hiddenButton="1"/>
    <filterColumn colId="3" hiddenButton="1"/>
    <filterColumn colId="4" hiddenButton="1"/>
  </autoFilter>
  <tableColumns count="5">
    <tableColumn id="1" xr3:uid="{D439667E-1B63-407F-99CF-953F22720C44}" name="QUANTITY" dataDxfId="9" totalsRowDxfId="8" dataCellStyle="Comma"/>
    <tableColumn id="7" xr3:uid="{F6424C11-155F-4DAC-BDAB-4EE6EEC0F78D}" name="DESCRIPTION" dataDxfId="7" totalsRowDxfId="6"/>
    <tableColumn id="3" xr3:uid="{93E2DAEE-1D4E-405D-8F15-D94D88C59C61}" name="IMAGE" dataDxfId="5" totalsRowDxfId="4"/>
    <tableColumn id="4" xr3:uid="{F936F2A5-1119-4ED1-A3B6-02520C257905}" name="Unit Price" totalsRowLabel="SUB TOTAL" dataDxfId="3" totalsRowDxfId="2" dataCellStyle="Currency"/>
    <tableColumn id="11" xr3:uid="{B5BA7E35-6AC9-4397-A6F4-FFF6D542B2E9}" name="Sub-Total" totalsRowFunction="custom" dataDxfId="1" totalsRowDxfId="0" dataCellStyle="Currency">
      <calculatedColumnFormula>SUM(Quotation42[[#This Row],[QUANTITY]])*E16</calculatedColumnFormula>
      <totalsRowFormula>SUM(F16:F36)</totalsRowFormula>
    </tableColumn>
  </tableColumns>
  <tableStyleInfo name="Price quote with tax calculation" showFirstColumn="0" showLastColumn="1" showRowStripes="1" showColumnStripes="0"/>
  <extLst>
    <ext xmlns:x14="http://schemas.microsoft.com/office/spreadsheetml/2009/9/main" uri="{504A1905-F514-4f6f-8877-14C23A59335A}">
      <x14:table altTextSummary="Enter Quantity, Description, Unit Price, and Taxable status in this table. Subtotal is automatically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7D30A-A8F6-47B6-AB8E-BD1D8C85BCD5}">
  <sheetPr>
    <tabColor theme="6"/>
    <pageSetUpPr fitToPage="1"/>
  </sheetPr>
  <dimension ref="A1:G88"/>
  <sheetViews>
    <sheetView showGridLines="0" tabSelected="1" view="pageBreakPreview" topLeftCell="A36" zoomScale="95" zoomScaleNormal="80" zoomScaleSheetLayoutView="95" workbookViewId="0">
      <selection activeCell="D66" sqref="D66"/>
    </sheetView>
  </sheetViews>
  <sheetFormatPr defaultColWidth="9" defaultRowHeight="30" customHeight="1" x14ac:dyDescent="0.3"/>
  <cols>
    <col min="1" max="1" width="2.58203125" customWidth="1"/>
    <col min="2" max="2" width="12.33203125" customWidth="1"/>
    <col min="3" max="3" width="68" customWidth="1"/>
    <col min="4" max="4" width="33.83203125" customWidth="1"/>
    <col min="5" max="5" width="14.83203125" customWidth="1"/>
    <col min="6" max="6" width="13.33203125" customWidth="1"/>
    <col min="7" max="7" width="14.83203125" customWidth="1"/>
    <col min="8" max="8" width="2.58203125" customWidth="1"/>
  </cols>
  <sheetData>
    <row r="1" spans="1:7" ht="92.25" customHeight="1" x14ac:dyDescent="0.3">
      <c r="A1" s="35"/>
      <c r="B1" s="36" t="s">
        <v>9</v>
      </c>
      <c r="C1" s="37"/>
      <c r="D1" s="37"/>
      <c r="E1" s="37"/>
      <c r="F1" s="38" t="s">
        <v>16</v>
      </c>
      <c r="G1" s="37"/>
    </row>
    <row r="2" spans="1:7" ht="17.25" customHeight="1" x14ac:dyDescent="0.3">
      <c r="B2" s="39"/>
      <c r="C2" s="40"/>
      <c r="D2" s="40"/>
      <c r="E2" s="17" t="s">
        <v>13</v>
      </c>
      <c r="F2" s="2">
        <f ca="1">TODAY()</f>
        <v>46129</v>
      </c>
      <c r="G2" s="41"/>
    </row>
    <row r="3" spans="1:7" ht="16.5" customHeight="1" x14ac:dyDescent="0.3">
      <c r="B3" s="39"/>
      <c r="C3" s="40"/>
      <c r="D3" s="40"/>
      <c r="E3" s="17"/>
      <c r="F3" s="18"/>
      <c r="G3" s="41"/>
    </row>
    <row r="4" spans="1:7" ht="15.75" customHeight="1" x14ac:dyDescent="0.3">
      <c r="B4" s="71"/>
      <c r="C4" s="71"/>
      <c r="D4" s="71"/>
      <c r="E4" s="3"/>
      <c r="F4" s="15"/>
      <c r="G4" s="3"/>
    </row>
    <row r="5" spans="1:7" ht="30" customHeight="1" x14ac:dyDescent="0.3">
      <c r="B5" s="72" t="s">
        <v>5</v>
      </c>
      <c r="C5" s="72"/>
      <c r="D5" s="72"/>
      <c r="E5" s="14"/>
      <c r="F5" s="14"/>
      <c r="G5" s="42"/>
    </row>
    <row r="6" spans="1:7" ht="24.75" customHeight="1" x14ac:dyDescent="0.3">
      <c r="B6" s="43" t="s">
        <v>3</v>
      </c>
      <c r="C6" s="43"/>
      <c r="D6" s="43"/>
      <c r="E6" s="19"/>
      <c r="F6" s="2"/>
      <c r="G6" s="43"/>
    </row>
    <row r="7" spans="1:7" ht="15" customHeight="1" x14ac:dyDescent="0.3">
      <c r="B7" s="44"/>
      <c r="C7" s="44"/>
      <c r="D7" s="44"/>
      <c r="E7" s="21"/>
      <c r="G7" s="45"/>
    </row>
    <row r="8" spans="1:7" ht="15" customHeight="1" x14ac:dyDescent="0.3">
      <c r="B8" s="16"/>
      <c r="C8" s="16"/>
      <c r="D8" s="16"/>
      <c r="E8" s="16"/>
      <c r="F8" s="16"/>
      <c r="G8" s="3"/>
    </row>
    <row r="9" spans="1:7" ht="15" customHeight="1" x14ac:dyDescent="0.3">
      <c r="B9" s="16"/>
      <c r="C9" s="16"/>
      <c r="D9" s="16"/>
      <c r="E9" s="16"/>
      <c r="F9" s="6" t="s">
        <v>42</v>
      </c>
      <c r="G9" s="3"/>
    </row>
    <row r="10" spans="1:7" ht="15" customHeight="1" x14ac:dyDescent="0.3">
      <c r="B10" s="16"/>
      <c r="C10" s="16"/>
      <c r="D10" s="16"/>
      <c r="E10" s="16"/>
      <c r="F10" s="4" t="s">
        <v>14</v>
      </c>
      <c r="G10" s="3"/>
    </row>
    <row r="11" spans="1:7" ht="15.75" customHeight="1" x14ac:dyDescent="0.3">
      <c r="B11" s="46"/>
      <c r="C11" s="46"/>
      <c r="D11" s="46"/>
      <c r="E11" s="46"/>
      <c r="F11" s="46"/>
      <c r="G11" s="47"/>
    </row>
    <row r="12" spans="1:7" ht="35.25" customHeight="1" x14ac:dyDescent="0.3">
      <c r="B12" s="48" t="s">
        <v>8</v>
      </c>
      <c r="C12" t="s">
        <v>41</v>
      </c>
      <c r="D12" s="24"/>
      <c r="E12" s="5"/>
      <c r="F12" s="5"/>
    </row>
    <row r="13" spans="1:7" ht="24" customHeight="1" x14ac:dyDescent="0.3">
      <c r="B13" s="5"/>
      <c r="C13" s="49">
        <v>40</v>
      </c>
      <c r="D13" s="25"/>
      <c r="E13" s="5"/>
      <c r="F13" s="5"/>
    </row>
    <row r="14" spans="1:7" ht="12" customHeight="1" x14ac:dyDescent="0.3">
      <c r="B14" s="50"/>
      <c r="C14" s="34"/>
      <c r="D14" s="34"/>
      <c r="E14" s="33"/>
    </row>
    <row r="15" spans="1:7" s="1" customFormat="1" ht="30" customHeight="1" x14ac:dyDescent="0.3">
      <c r="B15" s="20" t="s">
        <v>0</v>
      </c>
      <c r="C15" s="20" t="s">
        <v>1</v>
      </c>
      <c r="D15" s="20" t="s">
        <v>4</v>
      </c>
      <c r="E15" s="20" t="s">
        <v>10</v>
      </c>
      <c r="F15" s="20" t="s">
        <v>11</v>
      </c>
    </row>
    <row r="16" spans="1:7" s="1" customFormat="1" ht="49.5" customHeight="1" x14ac:dyDescent="0.3">
      <c r="B16" s="59"/>
      <c r="C16" s="60" t="s">
        <v>75</v>
      </c>
      <c r="D16" s="61"/>
      <c r="E16" s="62"/>
      <c r="F16" s="63"/>
    </row>
    <row r="17" spans="2:6" ht="108.75" customHeight="1" x14ac:dyDescent="0.3">
      <c r="B17" s="22">
        <v>0</v>
      </c>
      <c r="C17" s="23" t="s">
        <v>17</v>
      </c>
      <c r="D17" s="7"/>
      <c r="E17" s="8">
        <v>276</v>
      </c>
      <c r="F17" s="8">
        <f>SUM(Quotation4[[#This Row],[QUANTITY]])*E17</f>
        <v>0</v>
      </c>
    </row>
    <row r="18" spans="2:6" ht="128.25" customHeight="1" x14ac:dyDescent="0.3">
      <c r="B18" s="22">
        <v>0</v>
      </c>
      <c r="C18" s="23" t="s">
        <v>18</v>
      </c>
      <c r="D18" s="7"/>
      <c r="E18" s="8">
        <v>180</v>
      </c>
      <c r="F18" s="8">
        <f>SUM(Quotation4[[#This Row],[QUANTITY]])*E18</f>
        <v>0</v>
      </c>
    </row>
    <row r="19" spans="2:6" ht="120.75" customHeight="1" x14ac:dyDescent="0.3">
      <c r="B19" s="22">
        <v>0</v>
      </c>
      <c r="C19" s="23" t="s">
        <v>19</v>
      </c>
      <c r="D19" s="7"/>
      <c r="E19" s="8">
        <v>180</v>
      </c>
      <c r="F19" s="8">
        <f>SUM(Quotation4[[#This Row],[QUANTITY]])*E19</f>
        <v>0</v>
      </c>
    </row>
    <row r="20" spans="2:6" ht="99.75" customHeight="1" x14ac:dyDescent="0.3">
      <c r="B20" s="22">
        <v>0</v>
      </c>
      <c r="C20" s="23" t="s">
        <v>20</v>
      </c>
      <c r="D20" s="7"/>
      <c r="E20" s="8">
        <v>190</v>
      </c>
      <c r="F20" s="8">
        <f>SUM(Quotation4[[#This Row],[QUANTITY]])*E20</f>
        <v>0</v>
      </c>
    </row>
    <row r="21" spans="2:6" s="51" customFormat="1" ht="72.75" customHeight="1" x14ac:dyDescent="0.3">
      <c r="B21" s="64"/>
      <c r="C21" s="65" t="s">
        <v>32</v>
      </c>
      <c r="D21" s="66" t="s">
        <v>80</v>
      </c>
      <c r="E21" s="67"/>
      <c r="F21" s="67"/>
    </row>
    <row r="22" spans="2:6" ht="78" customHeight="1" x14ac:dyDescent="0.3">
      <c r="B22" s="22">
        <v>0</v>
      </c>
      <c r="C22" s="23" t="s">
        <v>81</v>
      </c>
      <c r="D22" s="26"/>
      <c r="E22" s="8">
        <v>380</v>
      </c>
      <c r="F22" s="8">
        <f>SUM(Quotation4[[#This Row],[QUANTITY]])*E22</f>
        <v>0</v>
      </c>
    </row>
    <row r="23" spans="2:6" ht="78" customHeight="1" x14ac:dyDescent="0.3">
      <c r="B23" s="22">
        <v>0</v>
      </c>
      <c r="C23" s="23" t="s">
        <v>82</v>
      </c>
      <c r="D23" s="27"/>
      <c r="E23" s="8">
        <v>400</v>
      </c>
      <c r="F23" s="8">
        <f>SUM(Quotation4[[#This Row],[QUANTITY]])*E23</f>
        <v>0</v>
      </c>
    </row>
    <row r="24" spans="2:6" ht="61.5" customHeight="1" x14ac:dyDescent="0.3">
      <c r="B24" s="22">
        <v>0</v>
      </c>
      <c r="C24" s="23" t="s">
        <v>83</v>
      </c>
      <c r="D24" s="28"/>
      <c r="E24" s="8">
        <v>420</v>
      </c>
      <c r="F24" s="8">
        <f>SUM(Quotation4[[#This Row],[QUANTITY]])*E24</f>
        <v>0</v>
      </c>
    </row>
    <row r="25" spans="2:6" s="51" customFormat="1" ht="61.5" customHeight="1" x14ac:dyDescent="0.3">
      <c r="B25" s="64"/>
      <c r="C25" s="65" t="s">
        <v>33</v>
      </c>
      <c r="D25" s="66" t="s">
        <v>84</v>
      </c>
      <c r="E25" s="67"/>
      <c r="F25" s="67"/>
    </row>
    <row r="26" spans="2:6" ht="24.75" customHeight="1" x14ac:dyDescent="0.3">
      <c r="B26" s="22">
        <v>0</v>
      </c>
      <c r="C26" s="23" t="s">
        <v>85</v>
      </c>
      <c r="D26" s="26"/>
      <c r="E26" s="8">
        <v>450</v>
      </c>
      <c r="F26" s="8">
        <f>SUM(Quotation4[[#This Row],[QUANTITY]])*E26</f>
        <v>0</v>
      </c>
    </row>
    <row r="27" spans="2:6" ht="24.75" customHeight="1" x14ac:dyDescent="0.3">
      <c r="B27" s="22">
        <v>0</v>
      </c>
      <c r="C27" s="23" t="s">
        <v>86</v>
      </c>
      <c r="D27" s="27"/>
      <c r="E27" s="8">
        <v>496</v>
      </c>
      <c r="F27" s="8">
        <f>SUM(Quotation4[[#This Row],[QUANTITY]])*E27</f>
        <v>0</v>
      </c>
    </row>
    <row r="28" spans="2:6" ht="24.75" customHeight="1" x14ac:dyDescent="0.3">
      <c r="B28" s="22">
        <v>0</v>
      </c>
      <c r="C28" s="23" t="s">
        <v>87</v>
      </c>
      <c r="D28" s="27"/>
      <c r="E28" s="8">
        <v>506</v>
      </c>
      <c r="F28" s="8">
        <f>SUM(Quotation4[[#This Row],[QUANTITY]])*E28</f>
        <v>0</v>
      </c>
    </row>
    <row r="29" spans="2:6" ht="24.75" customHeight="1" x14ac:dyDescent="0.3">
      <c r="B29" s="22">
        <v>0</v>
      </c>
      <c r="C29" s="23" t="s">
        <v>88</v>
      </c>
      <c r="D29" s="27"/>
      <c r="E29" s="8">
        <v>520</v>
      </c>
      <c r="F29" s="8">
        <f>SUM(Quotation4[[#This Row],[QUANTITY]])*E29</f>
        <v>0</v>
      </c>
    </row>
    <row r="30" spans="2:6" ht="84.75" customHeight="1" x14ac:dyDescent="0.3">
      <c r="B30" s="22">
        <v>0</v>
      </c>
      <c r="C30" s="23" t="s">
        <v>21</v>
      </c>
      <c r="D30" s="28"/>
      <c r="E30" s="8">
        <v>1017</v>
      </c>
      <c r="F30" s="8">
        <f>SUM(Quotation4[[#This Row],[QUANTITY]])*E30</f>
        <v>0</v>
      </c>
    </row>
    <row r="31" spans="2:6" s="51" customFormat="1" ht="61.5" customHeight="1" x14ac:dyDescent="0.3">
      <c r="B31" s="64"/>
      <c r="C31" s="65" t="s">
        <v>43</v>
      </c>
      <c r="D31" s="66" t="s">
        <v>90</v>
      </c>
      <c r="E31" s="67"/>
      <c r="F31" s="67"/>
    </row>
    <row r="32" spans="2:6" ht="37.5" customHeight="1" x14ac:dyDescent="0.3">
      <c r="B32" s="22">
        <v>0</v>
      </c>
      <c r="C32" s="23" t="s">
        <v>71</v>
      </c>
      <c r="D32" s="26"/>
      <c r="E32" s="8">
        <v>706</v>
      </c>
      <c r="F32" s="8">
        <f>SUM(Quotation4[[#This Row],[QUANTITY]])*E32</f>
        <v>0</v>
      </c>
    </row>
    <row r="33" spans="2:6" ht="37.5" customHeight="1" x14ac:dyDescent="0.3">
      <c r="B33" s="22">
        <v>0</v>
      </c>
      <c r="C33" s="23" t="s">
        <v>44</v>
      </c>
      <c r="D33" s="27"/>
      <c r="E33" s="8">
        <v>817</v>
      </c>
      <c r="F33" s="8">
        <f>SUM(Quotation4[[#This Row],[QUANTITY]])*E33</f>
        <v>0</v>
      </c>
    </row>
    <row r="34" spans="2:6" ht="37.5" customHeight="1" x14ac:dyDescent="0.3">
      <c r="B34" s="22">
        <v>0</v>
      </c>
      <c r="C34" s="23" t="s">
        <v>45</v>
      </c>
      <c r="D34" s="28"/>
      <c r="E34" s="8">
        <v>892</v>
      </c>
      <c r="F34" s="8">
        <f>SUM(Quotation4[[#This Row],[QUANTITY]])*E34</f>
        <v>0</v>
      </c>
    </row>
    <row r="35" spans="2:6" s="51" customFormat="1" ht="70.5" customHeight="1" x14ac:dyDescent="0.3">
      <c r="B35" s="64"/>
      <c r="C35" s="65" t="s">
        <v>34</v>
      </c>
      <c r="D35" s="66" t="s">
        <v>90</v>
      </c>
      <c r="E35" s="67"/>
      <c r="F35" s="67"/>
    </row>
    <row r="36" spans="2:6" ht="39.75" customHeight="1" x14ac:dyDescent="0.3">
      <c r="B36" s="22">
        <v>0</v>
      </c>
      <c r="C36" s="23" t="s">
        <v>74</v>
      </c>
      <c r="D36" s="27"/>
      <c r="E36" s="8">
        <v>895</v>
      </c>
      <c r="F36" s="8">
        <f>SUM(Quotation4[[#This Row],[QUANTITY]])*E36</f>
        <v>0</v>
      </c>
    </row>
    <row r="37" spans="2:6" ht="39.75" customHeight="1" x14ac:dyDescent="0.3">
      <c r="B37" s="22">
        <v>0</v>
      </c>
      <c r="C37" s="23" t="s">
        <v>28</v>
      </c>
      <c r="D37" s="27"/>
      <c r="E37" s="8">
        <v>995</v>
      </c>
      <c r="F37" s="8">
        <f>SUM(Quotation4[[#This Row],[QUANTITY]])*E37</f>
        <v>0</v>
      </c>
    </row>
    <row r="38" spans="2:6" ht="39.75" customHeight="1" x14ac:dyDescent="0.3">
      <c r="B38" s="22">
        <v>0</v>
      </c>
      <c r="C38" s="23" t="s">
        <v>27</v>
      </c>
      <c r="D38" s="28"/>
      <c r="E38" s="8">
        <v>928</v>
      </c>
      <c r="F38" s="8">
        <f>SUM(Quotation4[[#This Row],[QUANTITY]])*E38</f>
        <v>0</v>
      </c>
    </row>
    <row r="39" spans="2:6" s="51" customFormat="1" ht="65.25" customHeight="1" x14ac:dyDescent="0.3">
      <c r="B39" s="64"/>
      <c r="C39" s="65" t="s">
        <v>35</v>
      </c>
      <c r="D39" s="66" t="s">
        <v>90</v>
      </c>
      <c r="E39" s="67"/>
      <c r="F39" s="67"/>
    </row>
    <row r="40" spans="2:6" ht="25.5" customHeight="1" x14ac:dyDescent="0.3">
      <c r="B40" s="22">
        <v>0</v>
      </c>
      <c r="C40" s="23" t="s">
        <v>73</v>
      </c>
      <c r="D40" s="26"/>
      <c r="E40" s="8">
        <v>560</v>
      </c>
      <c r="F40" s="8">
        <f>SUM(Quotation4[[#This Row],[QUANTITY]])*E40</f>
        <v>0</v>
      </c>
    </row>
    <row r="41" spans="2:6" ht="25.5" customHeight="1" x14ac:dyDescent="0.3">
      <c r="B41" s="22">
        <v>0</v>
      </c>
      <c r="C41" s="23" t="s">
        <v>72</v>
      </c>
      <c r="D41" s="27"/>
      <c r="E41" s="8">
        <v>662</v>
      </c>
      <c r="F41" s="8">
        <f>SUM(Quotation4[[#This Row],[QUANTITY]])*E41</f>
        <v>0</v>
      </c>
    </row>
    <row r="42" spans="2:6" ht="25.5" customHeight="1" x14ac:dyDescent="0.3">
      <c r="B42" s="22">
        <v>0</v>
      </c>
      <c r="C42" s="23" t="s">
        <v>21</v>
      </c>
      <c r="D42" s="27"/>
      <c r="E42" s="8">
        <v>873</v>
      </c>
      <c r="F42" s="8">
        <f>SUM(Quotation4[[#This Row],[QUANTITY]])*E42</f>
        <v>0</v>
      </c>
    </row>
    <row r="43" spans="2:6" ht="25.5" customHeight="1" x14ac:dyDescent="0.3">
      <c r="B43" s="22">
        <v>0</v>
      </c>
      <c r="C43" s="23" t="s">
        <v>30</v>
      </c>
      <c r="D43" s="28"/>
      <c r="E43" s="8">
        <v>972</v>
      </c>
      <c r="F43" s="8">
        <f>SUM(Quotation4[[#This Row],[QUANTITY]])*E43</f>
        <v>0</v>
      </c>
    </row>
    <row r="44" spans="2:6" s="51" customFormat="1" ht="65.25" customHeight="1" x14ac:dyDescent="0.3">
      <c r="B44" s="64"/>
      <c r="C44" s="65" t="s">
        <v>36</v>
      </c>
      <c r="D44" s="66" t="s">
        <v>90</v>
      </c>
      <c r="E44" s="67"/>
      <c r="F44" s="67"/>
    </row>
    <row r="45" spans="2:6" ht="58.5" customHeight="1" x14ac:dyDescent="0.3">
      <c r="B45" s="22">
        <v>0</v>
      </c>
      <c r="C45" s="23" t="s">
        <v>31</v>
      </c>
      <c r="D45" s="26"/>
      <c r="E45" s="8">
        <v>564</v>
      </c>
      <c r="F45" s="8">
        <f>SUM(Quotation4[[#This Row],[QUANTITY]])*E45</f>
        <v>0</v>
      </c>
    </row>
    <row r="46" spans="2:6" ht="58.5" customHeight="1" x14ac:dyDescent="0.3">
      <c r="B46" s="22">
        <v>0</v>
      </c>
      <c r="C46" s="23" t="s">
        <v>22</v>
      </c>
      <c r="D46" s="52"/>
      <c r="E46" s="8">
        <v>598</v>
      </c>
      <c r="F46" s="8">
        <f>SUM(Quotation4[[#This Row],[QUANTITY]])*E46</f>
        <v>0</v>
      </c>
    </row>
    <row r="47" spans="2:6" ht="58.5" customHeight="1" x14ac:dyDescent="0.3">
      <c r="B47" s="22">
        <v>0</v>
      </c>
      <c r="C47" s="23" t="s">
        <v>29</v>
      </c>
      <c r="D47" s="28"/>
      <c r="E47" s="8">
        <v>945</v>
      </c>
      <c r="F47" s="8">
        <f>SUM(Quotation4[[#This Row],[QUANTITY]])*E47</f>
        <v>0</v>
      </c>
    </row>
    <row r="48" spans="2:6" s="51" customFormat="1" ht="63.75" customHeight="1" x14ac:dyDescent="0.3">
      <c r="B48" s="64"/>
      <c r="C48" s="65" t="s">
        <v>37</v>
      </c>
      <c r="D48" s="66" t="s">
        <v>90</v>
      </c>
      <c r="E48" s="67"/>
      <c r="F48" s="67"/>
    </row>
    <row r="49" spans="2:6" ht="50.25" customHeight="1" x14ac:dyDescent="0.3">
      <c r="B49" s="22">
        <v>0</v>
      </c>
      <c r="C49" s="23" t="s">
        <v>31</v>
      </c>
      <c r="D49" s="26"/>
      <c r="E49" s="8">
        <v>495</v>
      </c>
      <c r="F49" s="8">
        <f>SUM(Quotation4[[#This Row],[QUANTITY]])*E49</f>
        <v>0</v>
      </c>
    </row>
    <row r="50" spans="2:6" ht="47.25" customHeight="1" x14ac:dyDescent="0.3">
      <c r="B50" s="22">
        <v>0</v>
      </c>
      <c r="C50" s="23" t="s">
        <v>22</v>
      </c>
      <c r="D50" s="27"/>
      <c r="E50" s="8">
        <v>575</v>
      </c>
      <c r="F50" s="8">
        <f>SUM(Quotation4[[#This Row],[QUANTITY]])*E50</f>
        <v>0</v>
      </c>
    </row>
    <row r="51" spans="2:6" ht="47.25" customHeight="1" x14ac:dyDescent="0.3">
      <c r="B51" s="22">
        <v>0</v>
      </c>
      <c r="C51" s="23" t="s">
        <v>51</v>
      </c>
      <c r="D51" s="27"/>
      <c r="E51" s="8">
        <v>646</v>
      </c>
      <c r="F51" s="8">
        <f>SUM(Quotation4[[#This Row],[QUANTITY]])*E51</f>
        <v>0</v>
      </c>
    </row>
    <row r="52" spans="2:6" ht="47.25" customHeight="1" x14ac:dyDescent="0.3">
      <c r="B52" s="22">
        <v>0</v>
      </c>
      <c r="C52" s="23" t="s">
        <v>21</v>
      </c>
      <c r="D52" s="28"/>
      <c r="E52" s="8">
        <v>816</v>
      </c>
      <c r="F52" s="8">
        <f>SUM(Quotation4[[#This Row],[QUANTITY]])*E52</f>
        <v>0</v>
      </c>
    </row>
    <row r="53" spans="2:6" s="51" customFormat="1" ht="54" customHeight="1" x14ac:dyDescent="0.3">
      <c r="B53" s="64"/>
      <c r="C53" s="65" t="s">
        <v>38</v>
      </c>
      <c r="D53" s="66" t="s">
        <v>90</v>
      </c>
      <c r="E53" s="67"/>
      <c r="F53" s="67">
        <f>SUM(Quotation4[[#This Row],[QUANTITY]])*E53</f>
        <v>0</v>
      </c>
    </row>
    <row r="54" spans="2:6" ht="48.75" customHeight="1" x14ac:dyDescent="0.3">
      <c r="B54" s="22">
        <v>0</v>
      </c>
      <c r="C54" s="23" t="s">
        <v>46</v>
      </c>
      <c r="D54" s="26"/>
      <c r="E54" s="8">
        <v>1079</v>
      </c>
      <c r="F54" s="8">
        <f>SUM(Quotation4[[#This Row],[QUANTITY]])*E54</f>
        <v>0</v>
      </c>
    </row>
    <row r="55" spans="2:6" ht="47.25" customHeight="1" x14ac:dyDescent="0.3">
      <c r="B55" s="22">
        <v>0</v>
      </c>
      <c r="C55" s="23" t="s">
        <v>39</v>
      </c>
      <c r="D55" s="27"/>
      <c r="E55" s="8">
        <v>1250</v>
      </c>
      <c r="F55" s="8">
        <f>SUM(Quotation4[[#This Row],[QUANTITY]])*E55</f>
        <v>0</v>
      </c>
    </row>
    <row r="56" spans="2:6" s="51" customFormat="1" ht="65.25" customHeight="1" x14ac:dyDescent="0.3">
      <c r="B56" s="64"/>
      <c r="C56" s="65" t="s">
        <v>89</v>
      </c>
      <c r="D56" s="66" t="s">
        <v>91</v>
      </c>
      <c r="E56" s="67"/>
      <c r="F56" s="67"/>
    </row>
    <row r="57" spans="2:6" s="51" customFormat="1" ht="63" customHeight="1" x14ac:dyDescent="0.3">
      <c r="B57" s="22">
        <v>0</v>
      </c>
      <c r="C57" s="23" t="s">
        <v>23</v>
      </c>
      <c r="D57" s="26"/>
      <c r="E57" s="8">
        <v>500</v>
      </c>
      <c r="F57" s="8">
        <f>SUM(Quotation4[[#This Row],[QUANTITY]])*E57</f>
        <v>0</v>
      </c>
    </row>
    <row r="58" spans="2:6" ht="63" customHeight="1" x14ac:dyDescent="0.3">
      <c r="B58" s="22"/>
      <c r="C58" s="23" t="s">
        <v>24</v>
      </c>
      <c r="D58" s="28"/>
      <c r="E58" s="8">
        <v>600</v>
      </c>
      <c r="F58" s="8">
        <f>SUM(Quotation4[[#This Row],[QUANTITY]])*E58</f>
        <v>0</v>
      </c>
    </row>
    <row r="59" spans="2:6" ht="54.75" customHeight="1" x14ac:dyDescent="0.3">
      <c r="B59" s="22">
        <v>0</v>
      </c>
      <c r="C59" s="23" t="s">
        <v>25</v>
      </c>
      <c r="D59" s="26"/>
      <c r="E59" s="8">
        <v>700</v>
      </c>
      <c r="F59" s="8">
        <f>SUM(Quotation4[[#This Row],[QUANTITY]])*E59</f>
        <v>0</v>
      </c>
    </row>
    <row r="60" spans="2:6" ht="54.75" customHeight="1" x14ac:dyDescent="0.3">
      <c r="B60" s="22">
        <v>0</v>
      </c>
      <c r="C60" s="23" t="s">
        <v>26</v>
      </c>
      <c r="D60" s="28"/>
      <c r="E60" s="8">
        <v>800</v>
      </c>
      <c r="F60" s="8">
        <f>SUM(Quotation4[[#This Row],[QUANTITY]])*E60</f>
        <v>0</v>
      </c>
    </row>
    <row r="61" spans="2:6" s="51" customFormat="1" ht="65.25" customHeight="1" x14ac:dyDescent="0.3">
      <c r="B61" s="64"/>
      <c r="C61" s="65" t="s">
        <v>62</v>
      </c>
      <c r="D61" s="66" t="s">
        <v>90</v>
      </c>
      <c r="E61" s="67"/>
      <c r="F61" s="67"/>
    </row>
    <row r="62" spans="2:6" ht="29.25" customHeight="1" x14ac:dyDescent="0.3">
      <c r="B62" s="22">
        <v>0</v>
      </c>
      <c r="C62" s="23" t="s">
        <v>63</v>
      </c>
      <c r="D62" s="26"/>
      <c r="E62" s="8">
        <v>1295</v>
      </c>
      <c r="F62" s="8">
        <f>SUM(Quotation4[[#This Row],[QUANTITY]])*E62</f>
        <v>0</v>
      </c>
    </row>
    <row r="63" spans="2:6" ht="29.25" customHeight="1" x14ac:dyDescent="0.3">
      <c r="B63" s="22">
        <v>0</v>
      </c>
      <c r="C63" s="23" t="s">
        <v>64</v>
      </c>
      <c r="D63" s="52"/>
      <c r="E63" s="8">
        <v>1329</v>
      </c>
      <c r="F63" s="8">
        <f>SUM(Quotation4[[#This Row],[QUANTITY]])*E63</f>
        <v>0</v>
      </c>
    </row>
    <row r="64" spans="2:6" ht="29.25" customHeight="1" x14ac:dyDescent="0.3">
      <c r="B64" s="22">
        <v>0</v>
      </c>
      <c r="C64" s="23" t="s">
        <v>65</v>
      </c>
      <c r="D64" s="27"/>
      <c r="E64" s="8">
        <v>1350</v>
      </c>
      <c r="F64" s="8">
        <f>SUM(Quotation4[[#This Row],[QUANTITY]])*E64</f>
        <v>0</v>
      </c>
    </row>
    <row r="65" spans="2:7" ht="29.25" customHeight="1" x14ac:dyDescent="0.3">
      <c r="B65" s="22">
        <v>0</v>
      </c>
      <c r="C65" s="23" t="s">
        <v>40</v>
      </c>
      <c r="D65" s="58"/>
      <c r="E65" s="8">
        <v>1494</v>
      </c>
      <c r="F65" s="8">
        <f>SUM(Quotation4[[#This Row],[QUANTITY]])*E65</f>
        <v>0</v>
      </c>
    </row>
    <row r="66" spans="2:7" s="51" customFormat="1" ht="54" customHeight="1" x14ac:dyDescent="0.3">
      <c r="B66" s="64"/>
      <c r="C66" s="65" t="s">
        <v>47</v>
      </c>
      <c r="D66" s="66" t="s">
        <v>90</v>
      </c>
      <c r="E66" s="67"/>
      <c r="F66" s="67">
        <f>SUM(Quotation4[[#This Row],[QUANTITY]])*E66</f>
        <v>0</v>
      </c>
    </row>
    <row r="67" spans="2:7" ht="48.75" customHeight="1" x14ac:dyDescent="0.3">
      <c r="B67" s="22">
        <v>0</v>
      </c>
      <c r="C67" s="23" t="s">
        <v>48</v>
      </c>
      <c r="D67" s="26"/>
      <c r="E67" s="8">
        <v>895</v>
      </c>
      <c r="F67" s="8">
        <f>SUM(Quotation4[[#This Row],[QUANTITY]])*E67</f>
        <v>0</v>
      </c>
    </row>
    <row r="68" spans="2:7" ht="47.25" customHeight="1" x14ac:dyDescent="0.3">
      <c r="B68" s="22"/>
      <c r="C68" s="23" t="s">
        <v>50</v>
      </c>
      <c r="D68" s="27"/>
      <c r="E68" s="8">
        <v>1137</v>
      </c>
      <c r="F68" s="8"/>
    </row>
    <row r="69" spans="2:7" ht="47.25" customHeight="1" x14ac:dyDescent="0.3">
      <c r="B69" s="22">
        <v>0</v>
      </c>
      <c r="C69" s="23" t="s">
        <v>49</v>
      </c>
      <c r="D69" s="27"/>
      <c r="E69" s="8">
        <v>1353</v>
      </c>
      <c r="F69" s="8">
        <f>SUM(Quotation4[[#This Row],[QUANTITY]])*E69</f>
        <v>0</v>
      </c>
    </row>
    <row r="70" spans="2:7" ht="27" customHeight="1" x14ac:dyDescent="0.3">
      <c r="B70" s="29">
        <v>0</v>
      </c>
      <c r="C70" s="32" t="s">
        <v>15</v>
      </c>
      <c r="D70" s="30"/>
      <c r="E70" s="31">
        <v>0</v>
      </c>
      <c r="F70" s="31">
        <f>SUM(Quotation4[[#This Row],[QUANTITY]])*E70</f>
        <v>0</v>
      </c>
    </row>
    <row r="71" spans="2:7" ht="30" customHeight="1" x14ac:dyDescent="0.3">
      <c r="B71" s="3"/>
      <c r="C71" s="3"/>
      <c r="D71" s="3"/>
      <c r="E71" s="13" t="s">
        <v>12</v>
      </c>
      <c r="F71" s="9">
        <f>SUM(F16:F70)</f>
        <v>0</v>
      </c>
    </row>
    <row r="72" spans="2:7" ht="21.75" customHeight="1" x14ac:dyDescent="0.3">
      <c r="B72" s="3"/>
      <c r="C72" s="3"/>
      <c r="D72" s="3"/>
      <c r="E72" s="3" t="s">
        <v>7</v>
      </c>
      <c r="F72" s="10">
        <v>0.1</v>
      </c>
    </row>
    <row r="73" spans="2:7" ht="30" customHeight="1" x14ac:dyDescent="0.3">
      <c r="B73" s="3"/>
      <c r="C73" s="3"/>
      <c r="D73" s="3"/>
      <c r="E73" s="3" t="s">
        <v>6</v>
      </c>
      <c r="F73" s="11">
        <f>Quotation4[[#Totals],[Sub-Total]]*0.1</f>
        <v>0</v>
      </c>
    </row>
    <row r="74" spans="2:7" ht="30" customHeight="1" x14ac:dyDescent="0.3">
      <c r="B74" s="3"/>
      <c r="C74" s="3"/>
      <c r="D74" s="3"/>
      <c r="E74" s="3" t="s">
        <v>2</v>
      </c>
      <c r="F74" s="12">
        <f>Quotation4[[#Totals],[Sub-Total]]+F73</f>
        <v>0</v>
      </c>
    </row>
    <row r="75" spans="2:7" ht="30" customHeight="1" x14ac:dyDescent="0.3">
      <c r="B75" s="71"/>
      <c r="C75" s="71"/>
      <c r="D75" s="71"/>
      <c r="E75" s="71"/>
      <c r="F75" s="71"/>
      <c r="G75" s="71"/>
    </row>
    <row r="76" spans="2:7" ht="30" customHeight="1" x14ac:dyDescent="0.3">
      <c r="B76" s="73"/>
      <c r="C76" s="73"/>
      <c r="D76" s="73"/>
      <c r="E76" s="73"/>
      <c r="F76" s="73"/>
      <c r="G76" s="73"/>
    </row>
    <row r="88" spans="2:2" ht="30" customHeight="1" x14ac:dyDescent="0.3">
      <c r="B88" s="8">
        <v>180</v>
      </c>
    </row>
  </sheetData>
  <dataConsolidate/>
  <mergeCells count="4">
    <mergeCell ref="B4:D4"/>
    <mergeCell ref="B5:D5"/>
    <mergeCell ref="B75:G75"/>
    <mergeCell ref="B76:G76"/>
  </mergeCells>
  <dataValidations count="27">
    <dataValidation allowBlank="1" showInputMessage="1" showErrorMessage="1" prompt="Append company Contact Name, Phone Number, and Email address in this cell" sqref="B75:G75" xr:uid="{C3CB07C8-6D46-4A20-A937-999249460DB5}"/>
    <dataValidation allowBlank="1" showInputMessage="1" showErrorMessage="1" prompt="Enter Salesperson name in this cell" sqref="E13" xr:uid="{AE209696-B350-47FE-9914-BB54C8667E7E}"/>
    <dataValidation allowBlank="1" showInputMessage="1" showErrorMessage="1" prompt="Enter shipping details in cells B14 through G15, and product details in table starting in cell B17. Enter Salesperson name in cell below" sqref="E12" xr:uid="{35AA1B95-3882-42FC-BE1C-B82C94C0EE1A}"/>
    <dataValidation allowBlank="1" showInputMessage="1" showErrorMessage="1" prompt="Enter customer Phone number in this cell" sqref="B11:G11" xr:uid="{819A8E13-38C0-4C57-8B8B-66D0F306722C}"/>
    <dataValidation allowBlank="1" showInputMessage="1" showErrorMessage="1" prompt="Enter Company Name in this cell and slogan in cell below. Quotation title is in cell at right" sqref="B1:G1" xr:uid="{EBD23086-F460-4635-9D83-DFD14D6F7FC5}"/>
    <dataValidation allowBlank="1" showInputMessage="1" showErrorMessage="1" prompt="Enter Description in this column under this heading" sqref="C15:D16" xr:uid="{2F49DEAC-7AE7-4F98-89D0-0B0C6805E802}"/>
    <dataValidation allowBlank="1" showInputMessage="1" showErrorMessage="1" prompt="Enter Purchase Order Number in this cell" sqref="F13" xr:uid="{63997853-5561-4FA8-896D-F45C5B8FB01E}"/>
    <dataValidation allowBlank="1" showInputMessage="1" showErrorMessage="1" prompt="Enter Comments or Special Instructions in cell at right" sqref="B14 B12" xr:uid="{843D3BDC-7724-4413-83ED-8E2D7EA36C41}"/>
    <dataValidation allowBlank="1" showInputMessage="1" showErrorMessage="1" prompt="Enter Purchase Order Number in cell below" sqref="F12 C13 D12" xr:uid="{70AA9821-777C-4F69-ABC2-0266899187A2}"/>
    <dataValidation allowBlank="1" showInputMessage="1" showErrorMessage="1" prompt="Enter quotation Date in this cell" sqref="F2" xr:uid="{9128A203-5A09-4780-B3DD-BDA2BABB1928}"/>
    <dataValidation allowBlank="1" showInputMessage="1" showErrorMessage="1" prompt="Enter Quotation end date in this cell" sqref="F6" xr:uid="{42D6DACE-75AF-44EE-869D-42BE6E116EA5}"/>
    <dataValidation allowBlank="1" showInputMessage="1" showErrorMessage="1" prompt="Enter Tax Rate in this cell" sqref="F72" xr:uid="{1879CC90-09A4-477C-A7A8-65C22AD6FE32}"/>
    <dataValidation allowBlank="1" showInputMessage="1" showErrorMessage="1" prompt="Sales Tax amount is automatically calculated in this cell" sqref="F73" xr:uid="{67E799E1-7911-4C45-AF88-9637B327F879}"/>
    <dataValidation allowBlank="1" showInputMessage="1" showErrorMessage="1" prompt="Total due is automatically calculated in this cell" sqref="F74" xr:uid="{D2C414C8-CED5-40A6-981D-0F955C905FDA}"/>
    <dataValidation allowBlank="1" showInputMessage="1" showErrorMessage="1" prompt="Create a Price quote with tax calculation in this worksheet. Enter company, customer, quotation, shipping, and product details. Total due is automatically calculated" sqref="A1" xr:uid="{6213B5F5-FCE5-4A90-AFC4-A6E4B703F0F2}"/>
    <dataValidation allowBlank="1" showInputMessage="1" showErrorMessage="1" prompt="Enter Unit Price in this column under this heading" sqref="E15:F16" xr:uid="{3D66BB01-C54D-420C-94D6-452CF69C37FD}"/>
    <dataValidation allowBlank="1" showInputMessage="1" showErrorMessage="1" prompt="Enter Quantity in this column under this heading" sqref="B15:B16" xr:uid="{22BA0580-E6CC-4534-B739-6858EA82CC6A}"/>
    <dataValidation allowBlank="1" showInputMessage="1" showErrorMessage="1" prompt="Enter Free On Board Point in this cell" sqref="F10" xr:uid="{3CFE8BD6-771E-4D1F-B88A-50B7589FACFF}"/>
    <dataValidation allowBlank="1" showInputMessage="1" showErrorMessage="1" prompt="Enter Free On Board Point in cell below" sqref="F9" xr:uid="{B3F54433-F778-411B-B2E9-6D05AB6FBC07}"/>
    <dataValidation allowBlank="1" showInputMessage="1" showErrorMessage="1" prompt="Enter customer City, State, and Zip Code in this cell" sqref="B10 F10:G10" xr:uid="{ACC2D8D6-F97A-4E09-9085-0971246BF0A0}"/>
    <dataValidation allowBlank="1" showInputMessage="1" showErrorMessage="1" prompt="Enter customer Street Address in this cell" sqref="B9 F9:G9" xr:uid="{D4745AA2-3AD3-4F12-ABBC-B07A0C644DC1}"/>
    <dataValidation allowBlank="1" showInputMessage="1" showErrorMessage="1" prompt="Enter customer Company Name in this cell" sqref="B8 E8:G8 E9:E10" xr:uid="{FDE7C482-718E-4D78-B6D2-70DEB5439A7D}"/>
    <dataValidation allowBlank="1" showInputMessage="1" showErrorMessage="1" prompt="Enter customer Name in this cell" sqref="B7 G7 F4" xr:uid="{D3C0FFB3-E5D7-4562-B377-107C6A9FF754}"/>
    <dataValidation allowBlank="1" showInputMessage="1" showErrorMessage="1" prompt="Enter customer Name, Company Name, Street Address, and Phone number in cells below, from cell B8 through B12, Quotation end date in cell G7 and Prepared by name in cell G8" sqref="B6:D6" xr:uid="{B48C73B7-E5BE-40E9-BADC-9C4712EAD8DB}"/>
    <dataValidation allowBlank="1" showInputMessage="1" showErrorMessage="1" prompt="Enter company Phone and Fax numbers in this cell" sqref="B5 E5:G5" xr:uid="{F6B7EF93-19BE-452B-A077-021AE7EDB39A}"/>
    <dataValidation allowBlank="1" showInputMessage="1" showErrorMessage="1" prompt="Enter company Street Address in this cell" sqref="B4 E4:G4" xr:uid="{FE744746-3E06-4858-A108-A0CF8A64A09D}"/>
    <dataValidation allowBlank="1" showInputMessage="1" showErrorMessage="1" prompt="Enter Company Slogan in this cell and company address in cells below, from cell B4 through B6" sqref="G2:G3 B2:E3 F3" xr:uid="{90A4F41A-7C0F-4104-AB7E-938D897232F0}"/>
  </dataValidations>
  <printOptions horizontalCentered="1"/>
  <pageMargins left="0.23622047244094491" right="0.23622047244094491" top="0.23622047244094491" bottom="0.23622047244094491" header="0.31496062992125984" footer="0.31496062992125984"/>
  <pageSetup paperSize="9" scale="50" fitToHeight="3" orientation="landscape" r:id="rId1"/>
  <headerFooter differentFirst="1">
    <oddFooter>Page &amp;P of &amp;N</oddFooter>
  </headerFooter>
  <rowBreaks count="4" manualBreakCount="4">
    <brk id="20" max="5" man="1"/>
    <brk id="30" max="5" man="1"/>
    <brk id="47" max="5" man="1"/>
    <brk id="65" max="5"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FD5AA-4895-43F6-A896-F69FD3424BDB}">
  <sheetPr>
    <tabColor theme="6"/>
  </sheetPr>
  <dimension ref="A1:G54"/>
  <sheetViews>
    <sheetView showGridLines="0" view="pageBreakPreview" topLeftCell="A32" zoomScale="95" zoomScaleNormal="80" zoomScaleSheetLayoutView="95" workbookViewId="0">
      <selection activeCell="C35" sqref="C35"/>
    </sheetView>
  </sheetViews>
  <sheetFormatPr defaultColWidth="9" defaultRowHeight="30" customHeight="1" x14ac:dyDescent="0.3"/>
  <cols>
    <col min="1" max="1" width="2.58203125" customWidth="1"/>
    <col min="2" max="2" width="12.33203125" customWidth="1"/>
    <col min="3" max="3" width="68" customWidth="1"/>
    <col min="4" max="4" width="28.75" customWidth="1"/>
    <col min="5" max="5" width="14.83203125" customWidth="1"/>
    <col min="6" max="6" width="13.33203125" customWidth="1"/>
    <col min="7" max="7" width="14.83203125" customWidth="1"/>
    <col min="8" max="8" width="2.58203125" customWidth="1"/>
  </cols>
  <sheetData>
    <row r="1" spans="1:7" ht="92.25" customHeight="1" x14ac:dyDescent="0.3">
      <c r="A1" s="35"/>
      <c r="B1" s="36" t="s">
        <v>9</v>
      </c>
      <c r="C1" s="37"/>
      <c r="D1" s="37"/>
      <c r="E1" s="37"/>
      <c r="F1" s="38" t="s">
        <v>16</v>
      </c>
      <c r="G1" s="37"/>
    </row>
    <row r="2" spans="1:7" ht="17.25" customHeight="1" x14ac:dyDescent="0.3">
      <c r="B2" s="39"/>
      <c r="C2" s="40"/>
      <c r="D2" s="40"/>
      <c r="E2" s="17" t="s">
        <v>13</v>
      </c>
      <c r="F2" s="2">
        <f ca="1">TODAY()</f>
        <v>46129</v>
      </c>
      <c r="G2" s="41"/>
    </row>
    <row r="3" spans="1:7" ht="16.5" customHeight="1" x14ac:dyDescent="0.3">
      <c r="B3" s="39"/>
      <c r="C3" s="40"/>
      <c r="D3" s="40"/>
      <c r="E3" s="17"/>
      <c r="F3" s="18"/>
      <c r="G3" s="41"/>
    </row>
    <row r="4" spans="1:7" ht="15.75" customHeight="1" x14ac:dyDescent="0.3">
      <c r="B4" s="71"/>
      <c r="C4" s="71"/>
      <c r="D4" s="71"/>
      <c r="E4" s="3"/>
      <c r="F4" s="15"/>
      <c r="G4" s="3"/>
    </row>
    <row r="5" spans="1:7" ht="30" customHeight="1" x14ac:dyDescent="0.3">
      <c r="B5" s="72" t="s">
        <v>5</v>
      </c>
      <c r="C5" s="72"/>
      <c r="D5" s="72"/>
      <c r="E5" s="14"/>
      <c r="F5" s="14"/>
      <c r="G5" s="42"/>
    </row>
    <row r="6" spans="1:7" ht="24.75" customHeight="1" x14ac:dyDescent="0.3">
      <c r="B6" s="43" t="s">
        <v>3</v>
      </c>
      <c r="C6" s="43"/>
      <c r="D6" s="43"/>
      <c r="E6" s="19"/>
      <c r="F6" s="2"/>
      <c r="G6" s="43"/>
    </row>
    <row r="7" spans="1:7" ht="15" customHeight="1" x14ac:dyDescent="0.3">
      <c r="B7" s="44"/>
      <c r="C7" s="44"/>
      <c r="D7" s="44"/>
      <c r="E7" s="21"/>
      <c r="G7" s="45"/>
    </row>
    <row r="8" spans="1:7" ht="15" customHeight="1" x14ac:dyDescent="0.3">
      <c r="B8" s="16"/>
      <c r="C8" s="16"/>
      <c r="D8" s="16"/>
      <c r="E8" s="16"/>
      <c r="F8" s="16"/>
      <c r="G8" s="3"/>
    </row>
    <row r="9" spans="1:7" ht="15" customHeight="1" x14ac:dyDescent="0.3">
      <c r="B9" s="16"/>
      <c r="C9" s="16"/>
      <c r="D9" s="16"/>
      <c r="E9" s="16"/>
      <c r="F9" s="6" t="s">
        <v>42</v>
      </c>
      <c r="G9" s="3"/>
    </row>
    <row r="10" spans="1:7" ht="15" customHeight="1" x14ac:dyDescent="0.3">
      <c r="B10" s="16"/>
      <c r="C10" s="16"/>
      <c r="D10" s="16"/>
      <c r="E10" s="16"/>
      <c r="F10" s="4" t="s">
        <v>14</v>
      </c>
      <c r="G10" s="3"/>
    </row>
    <row r="11" spans="1:7" ht="15.75" customHeight="1" x14ac:dyDescent="0.3">
      <c r="B11" s="46"/>
      <c r="C11" s="46"/>
      <c r="D11" s="46"/>
      <c r="E11" s="46"/>
      <c r="F11" s="46"/>
      <c r="G11" s="47"/>
    </row>
    <row r="12" spans="1:7" ht="35.25" customHeight="1" x14ac:dyDescent="0.3">
      <c r="B12" s="48" t="s">
        <v>8</v>
      </c>
      <c r="C12" t="s">
        <v>41</v>
      </c>
      <c r="D12" s="24"/>
      <c r="E12" s="5"/>
      <c r="F12" s="5"/>
    </row>
    <row r="13" spans="1:7" ht="24" customHeight="1" x14ac:dyDescent="0.3">
      <c r="B13" s="5"/>
      <c r="C13" s="49">
        <v>40</v>
      </c>
      <c r="D13" s="25"/>
      <c r="E13" s="5"/>
      <c r="F13" s="5"/>
    </row>
    <row r="14" spans="1:7" ht="12" customHeight="1" x14ac:dyDescent="0.3">
      <c r="B14" s="50"/>
      <c r="C14" s="34"/>
      <c r="D14" s="34"/>
      <c r="E14" s="33"/>
    </row>
    <row r="15" spans="1:7" s="1" customFormat="1" ht="30" customHeight="1" x14ac:dyDescent="0.3">
      <c r="B15" s="20" t="s">
        <v>0</v>
      </c>
      <c r="C15" s="20" t="s">
        <v>1</v>
      </c>
      <c r="D15" s="20" t="s">
        <v>4</v>
      </c>
      <c r="E15" s="20" t="s">
        <v>10</v>
      </c>
      <c r="F15" s="20" t="s">
        <v>11</v>
      </c>
    </row>
    <row r="16" spans="1:7" s="1" customFormat="1" ht="126" customHeight="1" x14ac:dyDescent="0.3">
      <c r="B16" s="53"/>
      <c r="C16" s="54" t="s">
        <v>52</v>
      </c>
      <c r="D16" s="55"/>
      <c r="E16" s="56"/>
      <c r="F16" s="57"/>
    </row>
    <row r="17" spans="2:6" ht="21" customHeight="1" x14ac:dyDescent="0.3">
      <c r="B17" s="22">
        <v>0</v>
      </c>
      <c r="C17" s="23" t="s">
        <v>56</v>
      </c>
      <c r="D17" s="7"/>
      <c r="E17" s="8">
        <v>610</v>
      </c>
      <c r="F17" s="8">
        <f>SUM(Quotation42[[#This Row],[QUANTITY]])*E17</f>
        <v>0</v>
      </c>
    </row>
    <row r="18" spans="2:6" ht="21" customHeight="1" x14ac:dyDescent="0.3">
      <c r="B18" s="22">
        <v>0</v>
      </c>
      <c r="C18" s="23" t="s">
        <v>55</v>
      </c>
      <c r="D18" s="7"/>
      <c r="E18" s="8">
        <v>852</v>
      </c>
      <c r="F18" s="8">
        <f>SUM(Quotation42[[#This Row],[QUANTITY]])*E18</f>
        <v>0</v>
      </c>
    </row>
    <row r="19" spans="2:6" ht="21" customHeight="1" x14ac:dyDescent="0.3">
      <c r="B19" s="22">
        <v>0</v>
      </c>
      <c r="C19" s="23" t="s">
        <v>57</v>
      </c>
      <c r="D19" s="7"/>
      <c r="E19" s="8">
        <f>675/0.75</f>
        <v>900</v>
      </c>
      <c r="F19" s="8">
        <f>SUM(Quotation42[[#This Row],[QUANTITY]])*E19</f>
        <v>0</v>
      </c>
    </row>
    <row r="20" spans="2:6" ht="21" customHeight="1" x14ac:dyDescent="0.3">
      <c r="B20" s="22">
        <v>0</v>
      </c>
      <c r="C20" s="23" t="s">
        <v>58</v>
      </c>
      <c r="D20" s="7"/>
      <c r="E20" s="8">
        <v>1074</v>
      </c>
      <c r="F20" s="8">
        <f>SUM(Quotation42[[#This Row],[QUANTITY]])*E20</f>
        <v>0</v>
      </c>
    </row>
    <row r="21" spans="2:6" s="1" customFormat="1" ht="100.5" customHeight="1" x14ac:dyDescent="0.3">
      <c r="B21" s="53"/>
      <c r="C21" s="54" t="s">
        <v>53</v>
      </c>
      <c r="D21" s="55"/>
      <c r="E21" s="56"/>
      <c r="F21" s="57"/>
    </row>
    <row r="22" spans="2:6" ht="20.25" customHeight="1" x14ac:dyDescent="0.3">
      <c r="B22" s="22">
        <v>0</v>
      </c>
      <c r="C22" s="23" t="s">
        <v>54</v>
      </c>
      <c r="D22" s="26"/>
      <c r="E22" s="8">
        <f>686/0.75</f>
        <v>914.66666666666663</v>
      </c>
      <c r="F22" s="8">
        <f>SUM(Quotation42[[#This Row],[QUANTITY]])*E22</f>
        <v>0</v>
      </c>
    </row>
    <row r="23" spans="2:6" ht="20.25" customHeight="1" x14ac:dyDescent="0.3">
      <c r="B23" s="22">
        <v>0</v>
      </c>
      <c r="C23" s="23" t="s">
        <v>55</v>
      </c>
      <c r="D23" s="27"/>
      <c r="E23" s="8">
        <f>764/0.75</f>
        <v>1018.6666666666666</v>
      </c>
      <c r="F23" s="8">
        <f>SUM(Quotation42[[#This Row],[QUANTITY]])*E23</f>
        <v>0</v>
      </c>
    </row>
    <row r="24" spans="2:6" s="1" customFormat="1" ht="100.5" customHeight="1" x14ac:dyDescent="0.3">
      <c r="B24" s="53"/>
      <c r="C24" s="54" t="s">
        <v>59</v>
      </c>
      <c r="D24" s="55"/>
      <c r="E24" s="56"/>
      <c r="F24" s="57"/>
    </row>
    <row r="25" spans="2:6" ht="21" customHeight="1" x14ac:dyDescent="0.3">
      <c r="B25" s="22">
        <v>0</v>
      </c>
      <c r="C25" s="23" t="s">
        <v>60</v>
      </c>
      <c r="D25" s="26"/>
      <c r="E25" s="8">
        <v>1072</v>
      </c>
      <c r="F25" s="8">
        <f>SUM(Quotation42[[#This Row],[QUANTITY]])*E25</f>
        <v>0</v>
      </c>
    </row>
    <row r="26" spans="2:6" ht="21" customHeight="1" x14ac:dyDescent="0.3">
      <c r="B26" s="22">
        <v>0</v>
      </c>
      <c r="C26" s="23" t="s">
        <v>61</v>
      </c>
      <c r="D26" s="27"/>
      <c r="E26" s="8">
        <f>833/0.75</f>
        <v>1110.6666666666667</v>
      </c>
      <c r="F26" s="8">
        <f>SUM(Quotation42[[#This Row],[QUANTITY]])*E26</f>
        <v>0</v>
      </c>
    </row>
    <row r="27" spans="2:6" s="1" customFormat="1" ht="99" customHeight="1" x14ac:dyDescent="0.3">
      <c r="B27" s="53"/>
      <c r="C27" s="54" t="s">
        <v>70</v>
      </c>
      <c r="D27" s="55"/>
      <c r="E27" s="56"/>
      <c r="F27" s="57"/>
    </row>
    <row r="28" spans="2:6" ht="19.5" customHeight="1" x14ac:dyDescent="0.3">
      <c r="B28" s="22">
        <v>0</v>
      </c>
      <c r="C28" s="23" t="s">
        <v>66</v>
      </c>
      <c r="D28" s="7"/>
      <c r="E28" s="8">
        <f>1138/0.75</f>
        <v>1517.3333333333333</v>
      </c>
      <c r="F28" s="8">
        <f>SUM(Quotation42[[#This Row],[QUANTITY]])*E28</f>
        <v>0</v>
      </c>
    </row>
    <row r="29" spans="2:6" ht="21" customHeight="1" x14ac:dyDescent="0.3">
      <c r="B29" s="22">
        <v>0</v>
      </c>
      <c r="C29" s="23" t="s">
        <v>67</v>
      </c>
      <c r="D29" s="7"/>
      <c r="E29" s="8">
        <f>1171/0.75</f>
        <v>1561.3333333333333</v>
      </c>
      <c r="F29" s="8">
        <f>SUM(Quotation42[[#This Row],[QUANTITY]])*E29</f>
        <v>0</v>
      </c>
    </row>
    <row r="30" spans="2:6" ht="21" customHeight="1" x14ac:dyDescent="0.3">
      <c r="B30" s="22">
        <v>0</v>
      </c>
      <c r="C30" s="23" t="s">
        <v>68</v>
      </c>
      <c r="D30" s="7"/>
      <c r="E30" s="8">
        <f>1273/0.75</f>
        <v>1697.3333333333333</v>
      </c>
      <c r="F30" s="8">
        <f>SUM(Quotation42[[#This Row],[QUANTITY]])*E30</f>
        <v>0</v>
      </c>
    </row>
    <row r="31" spans="2:6" ht="21" customHeight="1" x14ac:dyDescent="0.3">
      <c r="B31" s="22">
        <v>0</v>
      </c>
      <c r="C31" s="23" t="s">
        <v>69</v>
      </c>
      <c r="D31" s="7"/>
      <c r="E31" s="8">
        <f>1413/0.75</f>
        <v>1884</v>
      </c>
      <c r="F31" s="8">
        <f>SUM(Quotation42[[#This Row],[QUANTITY]])*E31</f>
        <v>0</v>
      </c>
    </row>
    <row r="32" spans="2:6" s="1" customFormat="1" ht="100.5" customHeight="1" x14ac:dyDescent="0.3">
      <c r="B32" s="53"/>
      <c r="C32" s="54" t="s">
        <v>76</v>
      </c>
      <c r="D32" s="55"/>
      <c r="E32" s="56"/>
      <c r="F32" s="57"/>
    </row>
    <row r="33" spans="2:7" ht="21" customHeight="1" x14ac:dyDescent="0.3">
      <c r="B33" s="22">
        <v>0</v>
      </c>
      <c r="C33" s="23" t="s">
        <v>77</v>
      </c>
      <c r="D33" s="7"/>
      <c r="E33" s="8">
        <v>886</v>
      </c>
      <c r="F33" s="8">
        <f>SUM(Quotation42[[#This Row],[QUANTITY]])*E33</f>
        <v>0</v>
      </c>
    </row>
    <row r="34" spans="2:7" ht="21" customHeight="1" x14ac:dyDescent="0.3">
      <c r="B34" s="22">
        <v>0</v>
      </c>
      <c r="C34" s="23" t="s">
        <v>78</v>
      </c>
      <c r="D34" s="69"/>
      <c r="E34" s="70">
        <v>1041</v>
      </c>
      <c r="F34" s="8">
        <f>SUM(Quotation42[[#This Row],[QUANTITY]])*E34</f>
        <v>0</v>
      </c>
    </row>
    <row r="35" spans="2:7" ht="21" customHeight="1" x14ac:dyDescent="0.3">
      <c r="B35" s="22">
        <v>0</v>
      </c>
      <c r="C35" s="68" t="s">
        <v>79</v>
      </c>
      <c r="D35" s="69"/>
      <c r="E35" s="70">
        <v>45</v>
      </c>
      <c r="F35" s="8">
        <f>SUM(Quotation42[[#This Row],[QUANTITY]])*E35</f>
        <v>0</v>
      </c>
    </row>
    <row r="36" spans="2:7" ht="27" customHeight="1" x14ac:dyDescent="0.3">
      <c r="B36" s="29">
        <v>0</v>
      </c>
      <c r="C36" s="32" t="s">
        <v>15</v>
      </c>
      <c r="D36" s="30"/>
      <c r="E36" s="31">
        <v>0</v>
      </c>
      <c r="F36" s="31">
        <f>SUM(Quotation42[[#This Row],[QUANTITY]])*E36</f>
        <v>0</v>
      </c>
    </row>
    <row r="37" spans="2:7" ht="30" customHeight="1" x14ac:dyDescent="0.3">
      <c r="B37" s="3"/>
      <c r="C37" s="3"/>
      <c r="D37" s="3"/>
      <c r="E37" s="13" t="s">
        <v>12</v>
      </c>
      <c r="F37" s="9">
        <f>SUM(F16:F36)</f>
        <v>0</v>
      </c>
    </row>
    <row r="38" spans="2:7" ht="21.75" customHeight="1" x14ac:dyDescent="0.3">
      <c r="B38" s="3"/>
      <c r="C38" s="3"/>
      <c r="D38" s="3"/>
      <c r="E38" s="3" t="s">
        <v>7</v>
      </c>
      <c r="F38" s="10">
        <v>0.1</v>
      </c>
    </row>
    <row r="39" spans="2:7" ht="30" customHeight="1" x14ac:dyDescent="0.3">
      <c r="B39" s="3"/>
      <c r="C39" s="3"/>
      <c r="D39" s="3"/>
      <c r="E39" s="3" t="s">
        <v>6</v>
      </c>
      <c r="F39" s="11">
        <f>Quotation42[[#Totals],[Sub-Total]]*0.1</f>
        <v>0</v>
      </c>
    </row>
    <row r="40" spans="2:7" ht="30" customHeight="1" x14ac:dyDescent="0.3">
      <c r="B40" s="3"/>
      <c r="C40" s="3"/>
      <c r="D40" s="3"/>
      <c r="E40" s="3" t="s">
        <v>2</v>
      </c>
      <c r="F40" s="12">
        <f>Quotation42[[#Totals],[Sub-Total]]+F39</f>
        <v>0</v>
      </c>
    </row>
    <row r="41" spans="2:7" ht="30" customHeight="1" x14ac:dyDescent="0.3">
      <c r="B41" s="71"/>
      <c r="C41" s="71"/>
      <c r="D41" s="71"/>
      <c r="E41" s="71"/>
      <c r="F41" s="71"/>
      <c r="G41" s="71"/>
    </row>
    <row r="42" spans="2:7" ht="30" customHeight="1" x14ac:dyDescent="0.3">
      <c r="B42" s="73"/>
      <c r="C42" s="73"/>
      <c r="D42" s="73"/>
      <c r="E42" s="73"/>
      <c r="F42" s="73"/>
      <c r="G42" s="73"/>
    </row>
    <row r="54" spans="2:2" ht="30" customHeight="1" x14ac:dyDescent="0.3">
      <c r="B54" s="8">
        <v>180</v>
      </c>
    </row>
  </sheetData>
  <dataConsolidate/>
  <mergeCells count="4">
    <mergeCell ref="B4:D4"/>
    <mergeCell ref="B5:D5"/>
    <mergeCell ref="B41:G41"/>
    <mergeCell ref="B42:G42"/>
  </mergeCells>
  <phoneticPr fontId="19" type="noConversion"/>
  <dataValidations count="27">
    <dataValidation allowBlank="1" showInputMessage="1" showErrorMessage="1" prompt="Enter Company Slogan in this cell and company address in cells below, from cell B4 through B6" sqref="G2:G3 B2:E3 F3" xr:uid="{F36531F7-A0C9-46D6-93B0-3BADA94E24D7}"/>
    <dataValidation allowBlank="1" showInputMessage="1" showErrorMessage="1" prompt="Enter company Street Address in this cell" sqref="B4 E4:G4" xr:uid="{B3A1C3B1-3143-4592-BC15-1C97FABB0A58}"/>
    <dataValidation allowBlank="1" showInputMessage="1" showErrorMessage="1" prompt="Enter company Phone and Fax numbers in this cell" sqref="B5 E5:G5" xr:uid="{8158F584-8C71-48E2-989C-958DC1135289}"/>
    <dataValidation allowBlank="1" showInputMessage="1" showErrorMessage="1" prompt="Enter customer Name, Company Name, Street Address, and Phone number in cells below, from cell B8 through B12, Quotation end date in cell G7 and Prepared by name in cell G8" sqref="B6:D6" xr:uid="{E1ED3553-BA5B-45F6-8002-D43AE1875258}"/>
    <dataValidation allowBlank="1" showInputMessage="1" showErrorMessage="1" prompt="Enter customer Name in this cell" sqref="B7 G7 F4" xr:uid="{5055EA5D-E5D1-4375-92D5-AF30051C02DB}"/>
    <dataValidation allowBlank="1" showInputMessage="1" showErrorMessage="1" prompt="Enter customer Company Name in this cell" sqref="B8 E8:G8 E9:E10" xr:uid="{27E5CA6C-D6F8-467A-BB2E-3726EFCDE79E}"/>
    <dataValidation allowBlank="1" showInputMessage="1" showErrorMessage="1" prompt="Enter customer Street Address in this cell" sqref="B9 F9:G9" xr:uid="{E21336E2-C5D1-46A8-9471-F84483F19649}"/>
    <dataValidation allowBlank="1" showInputMessage="1" showErrorMessage="1" prompt="Enter customer City, State, and Zip Code in this cell" sqref="B10 F10:G10" xr:uid="{BF3DCAB5-E76C-4666-8E36-63D254B2AC56}"/>
    <dataValidation allowBlank="1" showInputMessage="1" showErrorMessage="1" prompt="Enter Free On Board Point in cell below" sqref="F9" xr:uid="{7EDB3E52-8ED8-4F04-9827-411834F9E81D}"/>
    <dataValidation allowBlank="1" showInputMessage="1" showErrorMessage="1" prompt="Enter Free On Board Point in this cell" sqref="F10" xr:uid="{0CB78A4E-DF1D-4627-99DB-43DB662D3E2C}"/>
    <dataValidation allowBlank="1" showInputMessage="1" showErrorMessage="1" prompt="Enter Quantity in this column under this heading" sqref="B15:B16 B21 B27 B24 B32" xr:uid="{5B1E0163-BD32-4634-B0B8-E41083D22F16}"/>
    <dataValidation allowBlank="1" showInputMessage="1" showErrorMessage="1" prompt="Enter Unit Price in this column under this heading" sqref="E15:F16 E21:F21 E27:F27 E24:F24 E32:F32" xr:uid="{C66EB38A-ADE9-47D8-88E8-BCF4E1D75EEA}"/>
    <dataValidation allowBlank="1" showInputMessage="1" showErrorMessage="1" prompt="Create a Price quote with tax calculation in this worksheet. Enter company, customer, quotation, shipping, and product details. Total due is automatically calculated" sqref="A1" xr:uid="{375E7648-0267-438D-8C1D-1D1D8944B221}"/>
    <dataValidation allowBlank="1" showInputMessage="1" showErrorMessage="1" prompt="Total due is automatically calculated in this cell" sqref="F40" xr:uid="{656FE13C-59C1-4E09-B342-CBA95979DBAF}"/>
    <dataValidation allowBlank="1" showInputMessage="1" showErrorMessage="1" prompt="Sales Tax amount is automatically calculated in this cell" sqref="F39" xr:uid="{CE2E1921-DB15-4163-8F2E-C0357AB37BA5}"/>
    <dataValidation allowBlank="1" showInputMessage="1" showErrorMessage="1" prompt="Enter Tax Rate in this cell" sqref="F38" xr:uid="{E60318FE-4CF1-4525-9231-6338ED7EDA8F}"/>
    <dataValidation allowBlank="1" showInputMessage="1" showErrorMessage="1" prompt="Enter Quotation end date in this cell" sqref="F6" xr:uid="{EB0E80DA-AD77-40C0-97B6-74F0612743D2}"/>
    <dataValidation allowBlank="1" showInputMessage="1" showErrorMessage="1" prompt="Enter quotation Date in this cell" sqref="F2" xr:uid="{D4807134-1EA7-428E-A544-4F756AB6A443}"/>
    <dataValidation allowBlank="1" showInputMessage="1" showErrorMessage="1" prompt="Enter Purchase Order Number in cell below" sqref="F12 C13 D12" xr:uid="{AD8F93F9-1F75-474A-BFD7-BFD1FFC74E88}"/>
    <dataValidation allowBlank="1" showInputMessage="1" showErrorMessage="1" prompt="Enter Comments or Special Instructions in cell at right" sqref="B14 B12" xr:uid="{29D5DF27-F339-423F-9BBB-2E7F6F5D8B18}"/>
    <dataValidation allowBlank="1" showInputMessage="1" showErrorMessage="1" prompt="Enter Purchase Order Number in this cell" sqref="F13" xr:uid="{6ACFEE63-A245-41C0-8536-DB589DA0EA46}"/>
    <dataValidation allowBlank="1" showInputMessage="1" showErrorMessage="1" prompt="Enter Description in this column under this heading" sqref="C15:D16 C21:D21 C27:D27 C24:D24 C32:D32" xr:uid="{174E2A98-B533-4C32-9D48-2E453C5B6FDB}"/>
    <dataValidation allowBlank="1" showInputMessage="1" showErrorMessage="1" prompt="Enter Company Name in this cell and slogan in cell below. Quotation title is in cell at right" sqref="B1:G1" xr:uid="{19CF5924-8278-4FB6-8676-214603B79811}"/>
    <dataValidation allowBlank="1" showInputMessage="1" showErrorMessage="1" prompt="Enter customer Phone number in this cell" sqref="B11:G11" xr:uid="{C3DA54DE-E023-4295-94A3-5EEB2CD30936}"/>
    <dataValidation allowBlank="1" showInputMessage="1" showErrorMessage="1" prompt="Enter shipping details in cells B14 through G15, and product details in table starting in cell B17. Enter Salesperson name in cell below" sqref="E12" xr:uid="{01119EB6-ADDF-489E-AFA8-8DB5886CC7F5}"/>
    <dataValidation allowBlank="1" showInputMessage="1" showErrorMessage="1" prompt="Enter Salesperson name in this cell" sqref="E13" xr:uid="{94FEB7B8-29BD-484B-8944-3D6060C0FAEC}"/>
    <dataValidation allowBlank="1" showInputMessage="1" showErrorMessage="1" prompt="Append company Contact Name, Phone Number, and Email address in this cell" sqref="B41:G41" xr:uid="{DA455037-6ED1-48A0-9E96-4F368B040FF9}"/>
  </dataValidations>
  <printOptions horizontalCentered="1"/>
  <pageMargins left="0.23622047244094491" right="0.23622047244094491" top="0.23622047244094491" bottom="0.23622047244094491" header="0.31496062992125984" footer="0.31496062992125984"/>
  <pageSetup paperSize="9" scale="58" fitToHeight="2" orientation="portrait"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14cec44-e813-4a40-a593-7a5390256f06">
      <Terms xmlns="http://schemas.microsoft.com/office/infopath/2007/PartnerControls"/>
    </lcf76f155ced4ddcb4097134ff3c332f>
    <TaxCatchAll xmlns="0ba8a03f-7eee-46a4-9b19-7d0ba88cc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4715237B52674688D30F390F0771C2" ma:contentTypeVersion="20" ma:contentTypeDescription="Create a new document." ma:contentTypeScope="" ma:versionID="0b4638dba7bb643693d0ef0f1e5b7e83">
  <xsd:schema xmlns:xsd="http://www.w3.org/2001/XMLSchema" xmlns:xs="http://www.w3.org/2001/XMLSchema" xmlns:p="http://schemas.microsoft.com/office/2006/metadata/properties" xmlns:ns2="0ba8a03f-7eee-46a4-9b19-7d0ba88ccb6d" xmlns:ns3="f14cec44-e813-4a40-a593-7a5390256f06" targetNamespace="http://schemas.microsoft.com/office/2006/metadata/properties" ma:root="true" ma:fieldsID="099ff9d237eee487b97c2fb8e061cbf6" ns2:_="" ns3:_="">
    <xsd:import namespace="0ba8a03f-7eee-46a4-9b19-7d0ba88ccb6d"/>
    <xsd:import namespace="f14cec44-e813-4a40-a593-7a5390256f06"/>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a8a03f-7eee-46a4-9b19-7d0ba88ccb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4" nillable="true" ma:displayName="Taxonomy Catch All Column" ma:hidden="true" ma:list="{6971eb9d-4cc0-4721-b445-b1d13fbc96a2}" ma:internalName="TaxCatchAll" ma:showField="CatchAllData" ma:web="0ba8a03f-7eee-46a4-9b19-7d0ba88ccb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4cec44-e813-4a40-a593-7a5390256f06"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eedc7a6-1663-4f97-9fc9-f24da86377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931817-76FB-4131-B1BA-FC1EFC2994B6}">
  <ds:schemaRefs>
    <ds:schemaRef ds:uri="http://schemas.microsoft.com/office/2006/documentManagement/types"/>
    <ds:schemaRef ds:uri="http://purl.org/dc/terms/"/>
    <ds:schemaRef ds:uri="http://schemas.openxmlformats.org/package/2006/metadata/core-properties"/>
    <ds:schemaRef ds:uri="http://purl.org/dc/dcmitype/"/>
    <ds:schemaRef ds:uri="f14cec44-e813-4a40-a593-7a5390256f06"/>
    <ds:schemaRef ds:uri="http://purl.org/dc/elements/1.1/"/>
    <ds:schemaRef ds:uri="http://schemas.microsoft.com/office/2006/metadata/properties"/>
    <ds:schemaRef ds:uri="http://schemas.microsoft.com/office/infopath/2007/PartnerControls"/>
    <ds:schemaRef ds:uri="0ba8a03f-7eee-46a4-9b19-7d0ba88ccb6d"/>
    <ds:schemaRef ds:uri="http://www.w3.org/XML/1998/namespace"/>
  </ds:schemaRefs>
</ds:datastoreItem>
</file>

<file path=customXml/itemProps2.xml><?xml version="1.0" encoding="utf-8"?>
<ds:datastoreItem xmlns:ds="http://schemas.openxmlformats.org/officeDocument/2006/customXml" ds:itemID="{E3D26A2F-4C12-49CB-8102-8A955F1F0A67}">
  <ds:schemaRefs>
    <ds:schemaRef ds:uri="http://schemas.microsoft.com/sharepoint/v3/contenttype/forms"/>
  </ds:schemaRefs>
</ds:datastoreItem>
</file>

<file path=customXml/itemProps3.xml><?xml version="1.0" encoding="utf-8"?>
<ds:datastoreItem xmlns:ds="http://schemas.openxmlformats.org/officeDocument/2006/customXml" ds:itemID="{A891861B-82DA-4721-B002-2CBF0AE08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a8a03f-7eee-46a4-9b19-7d0ba88ccb6d"/>
    <ds:schemaRef ds:uri="f14cec44-e813-4a40-a593-7a5390256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Coffee Tables</vt:lpstr>
      <vt:lpstr>Hall Tables</vt:lpstr>
      <vt:lpstr>'Coffee Tables'!ColumnTitle1</vt:lpstr>
      <vt:lpstr>'Hall Tables'!ColumnTitle1</vt:lpstr>
      <vt:lpstr>'Coffee Tables'!ColumnTitleRegion1..B11.1</vt:lpstr>
      <vt:lpstr>'Hall Tables'!ColumnTitleRegion1..B11.1</vt:lpstr>
      <vt:lpstr>'Coffee Tables'!Print_Area</vt:lpstr>
      <vt:lpstr>'Coffee Tables'!Print_Titles</vt:lpstr>
      <vt:lpstr>'Hall Tables'!Print_Titles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Melina</dc:creator>
  <cp:lastModifiedBy>Tamlyn Carr</cp:lastModifiedBy>
  <cp:lastPrinted>2026-04-17T05:29:15Z</cp:lastPrinted>
  <dcterms:created xsi:type="dcterms:W3CDTF">2017-08-09T17:37:02Z</dcterms:created>
  <dcterms:modified xsi:type="dcterms:W3CDTF">2026-04-22T01:59:45Z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0x010100964715237B52674688D30F390F0771C2</vt:lpwstr>
  </property>
  <property fmtid="{D5CDD505-2E9C-101B-9397-08002B2CF9AE}" pid="3" name="MediaServiceImageTags">
    <vt:lpwstr/>
  </property>
</Properties>
</file>